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 РОБОТА АД\0001111 НАВЧАЛЬНІ ПЛАНИ\НАВЧАЛЬНІ ПЛАНИ ІНСТИТУТ\Навчальні плани 2025-26\"/>
    </mc:Choice>
  </mc:AlternateContent>
  <xr:revisionPtr revIDLastSave="0" documentId="13_ncr:1_{C0B6D917-A06B-46FF-951E-4E360F1521F9}" xr6:coauthVersionLast="47" xr6:coauthVersionMax="47" xr10:uidLastSave="{00000000-0000-0000-0000-000000000000}"/>
  <bookViews>
    <workbookView xWindow="-28920" yWindow="1710" windowWidth="29040" windowHeight="15720" activeTab="1" xr2:uid="{00000000-000D-0000-FFFF-FFFF00000000}"/>
  </bookViews>
  <sheets>
    <sheet name="Титулка" sheetId="5" r:id="rId1"/>
    <sheet name="Навчальний план" sheetId="4" r:id="rId2"/>
    <sheet name="Лист1" sheetId="6" r:id="rId3"/>
  </sheets>
  <definedNames>
    <definedName name="_xlnm.Print_Area" localSheetId="1">'Навчальний план'!$A$1:$T$66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4" l="1"/>
  <c r="R41" i="4"/>
  <c r="P41" i="4"/>
  <c r="N41" i="4"/>
  <c r="E41" i="4"/>
  <c r="G41" i="4" l="1"/>
  <c r="L41" i="4" s="1"/>
  <c r="F44" i="4"/>
  <c r="F45" i="4" s="1"/>
  <c r="H44" i="4"/>
  <c r="I44" i="4"/>
  <c r="J44" i="4"/>
  <c r="K44" i="4"/>
  <c r="M44" i="4"/>
  <c r="O44" i="4"/>
  <c r="Q45" i="4"/>
  <c r="R42" i="4"/>
  <c r="R43" i="4"/>
  <c r="P42" i="4"/>
  <c r="P43" i="4"/>
  <c r="N42" i="4"/>
  <c r="N43" i="4"/>
  <c r="E42" i="4"/>
  <c r="E43" i="4"/>
  <c r="E40" i="4"/>
  <c r="L29" i="4"/>
  <c r="E29" i="4"/>
  <c r="E28" i="4"/>
  <c r="P29" i="4"/>
  <c r="L28" i="4"/>
  <c r="F30" i="4"/>
  <c r="G30" i="4"/>
  <c r="H30" i="4"/>
  <c r="I30" i="4"/>
  <c r="J30" i="4"/>
  <c r="K30" i="4"/>
  <c r="M30" i="4"/>
  <c r="N30" i="4"/>
  <c r="O30" i="4"/>
  <c r="Q30" i="4"/>
  <c r="E30" i="4" l="1"/>
  <c r="E44" i="4"/>
  <c r="G42" i="4"/>
  <c r="L42" i="4" s="1"/>
  <c r="L30" i="4"/>
  <c r="G43" i="4"/>
  <c r="L43" i="4" s="1"/>
  <c r="L22" i="4"/>
  <c r="L16" i="4"/>
  <c r="L17" i="4"/>
  <c r="M26" i="4"/>
  <c r="E47" i="4" l="1"/>
  <c r="E38" i="4"/>
  <c r="Q56" i="4"/>
  <c r="E45" i="4" l="1"/>
  <c r="P28" i="5"/>
  <c r="N35" i="4"/>
  <c r="P35" i="4"/>
  <c r="R35" i="4"/>
  <c r="G35" i="4" l="1"/>
  <c r="H35" i="4" s="1"/>
  <c r="P13" i="4"/>
  <c r="P14" i="4"/>
  <c r="P16" i="4"/>
  <c r="P17" i="4"/>
  <c r="P20" i="4"/>
  <c r="N18" i="4"/>
  <c r="N19" i="4"/>
  <c r="N20" i="4"/>
  <c r="N21" i="4"/>
  <c r="R28" i="4"/>
  <c r="R30" i="4" s="1"/>
  <c r="P28" i="4"/>
  <c r="P30" i="4" s="1"/>
  <c r="N36" i="4"/>
  <c r="P36" i="4"/>
  <c r="R36" i="4"/>
  <c r="I32" i="5"/>
  <c r="N40" i="4"/>
  <c r="N44" i="4" s="1"/>
  <c r="P40" i="4"/>
  <c r="P44" i="4" s="1"/>
  <c r="R40" i="4"/>
  <c r="R44" i="4" s="1"/>
  <c r="N32" i="5"/>
  <c r="E32" i="5"/>
  <c r="G32" i="5"/>
  <c r="C32" i="5"/>
  <c r="R37" i="4"/>
  <c r="R38" i="4" s="1"/>
  <c r="P30" i="5"/>
  <c r="P29" i="5"/>
  <c r="N37" i="4"/>
  <c r="N38" i="4" s="1"/>
  <c r="P37" i="4"/>
  <c r="P38" i="4" s="1"/>
  <c r="F26" i="4"/>
  <c r="F46" i="4" s="1"/>
  <c r="I26" i="4"/>
  <c r="J26" i="4"/>
  <c r="J31" i="4" s="1"/>
  <c r="K26" i="4"/>
  <c r="M31" i="4"/>
  <c r="O26" i="4"/>
  <c r="Q26" i="4"/>
  <c r="R21" i="4"/>
  <c r="R13" i="4"/>
  <c r="R14" i="4"/>
  <c r="R16" i="4"/>
  <c r="R17" i="4"/>
  <c r="R18" i="4"/>
  <c r="R19" i="4"/>
  <c r="R20" i="4"/>
  <c r="I38" i="4"/>
  <c r="I45" i="4" s="1"/>
  <c r="J38" i="4"/>
  <c r="K38" i="4"/>
  <c r="M38" i="4"/>
  <c r="O38" i="4"/>
  <c r="O45" i="4" s="1"/>
  <c r="E20" i="4"/>
  <c r="E14" i="4"/>
  <c r="R12" i="4"/>
  <c r="P12" i="4"/>
  <c r="N45" i="4" l="1"/>
  <c r="L35" i="4"/>
  <c r="J46" i="4"/>
  <c r="J45" i="4"/>
  <c r="J48" i="4" s="1"/>
  <c r="M46" i="4"/>
  <c r="M45" i="4"/>
  <c r="M48" i="4" s="1"/>
  <c r="Q31" i="4"/>
  <c r="Q48" i="4" s="1"/>
  <c r="Q46" i="4"/>
  <c r="K46" i="4"/>
  <c r="K45" i="4"/>
  <c r="O46" i="4"/>
  <c r="I46" i="4"/>
  <c r="P45" i="4"/>
  <c r="R45" i="4"/>
  <c r="N26" i="4"/>
  <c r="N46" i="4" s="1"/>
  <c r="L14" i="4"/>
  <c r="Q47" i="4"/>
  <c r="P26" i="4"/>
  <c r="P46" i="4" s="1"/>
  <c r="G36" i="4"/>
  <c r="H36" i="4" s="1"/>
  <c r="P32" i="5"/>
  <c r="O31" i="4"/>
  <c r="O48" i="4" s="1"/>
  <c r="O47" i="4"/>
  <c r="G37" i="4"/>
  <c r="G38" i="4" s="1"/>
  <c r="K31" i="4"/>
  <c r="I31" i="4"/>
  <c r="I48" i="4" s="1"/>
  <c r="G40" i="4"/>
  <c r="M47" i="4"/>
  <c r="F47" i="4"/>
  <c r="N47" i="4"/>
  <c r="H47" i="4"/>
  <c r="E26" i="4"/>
  <c r="F31" i="4"/>
  <c r="F48" i="4" s="1"/>
  <c r="R47" i="4"/>
  <c r="I47" i="4"/>
  <c r="K47" i="4"/>
  <c r="J47" i="4"/>
  <c r="P47" i="4"/>
  <c r="L20" i="4"/>
  <c r="R26" i="4"/>
  <c r="K48" i="4" l="1"/>
  <c r="E31" i="4"/>
  <c r="E48" i="4" s="1"/>
  <c r="E46" i="4"/>
  <c r="P31" i="4"/>
  <c r="P48" i="4" s="1"/>
  <c r="N31" i="4"/>
  <c r="N48" i="4" s="1"/>
  <c r="R31" i="4"/>
  <c r="R48" i="4" s="1"/>
  <c r="R46" i="4"/>
  <c r="L40" i="4"/>
  <c r="L44" i="4" s="1"/>
  <c r="L45" i="4" s="1"/>
  <c r="G44" i="4"/>
  <c r="G45" i="4" s="1"/>
  <c r="L18" i="4"/>
  <c r="L36" i="4"/>
  <c r="L21" i="4"/>
  <c r="H37" i="4"/>
  <c r="H38" i="4" s="1"/>
  <c r="L37" i="4"/>
  <c r="L13" i="4"/>
  <c r="L12" i="4"/>
  <c r="L19" i="4"/>
  <c r="G26" i="4"/>
  <c r="G47" i="4" l="1"/>
  <c r="H26" i="4"/>
  <c r="H31" i="4" s="1"/>
  <c r="L47" i="4"/>
  <c r="G31" i="4"/>
  <c r="G48" i="4" s="1"/>
  <c r="G46" i="4"/>
  <c r="H45" i="4"/>
  <c r="L26" i="4"/>
  <c r="H46" i="4" l="1"/>
  <c r="H48" i="4"/>
  <c r="L31" i="4"/>
  <c r="L48" i="4" s="1"/>
  <c r="L46" i="4"/>
</calcChain>
</file>

<file path=xl/sharedStrings.xml><?xml version="1.0" encoding="utf-8"?>
<sst xmlns="http://schemas.openxmlformats.org/spreadsheetml/2006/main" count="261" uniqueCount="181">
  <si>
    <t>Семестровий контроль</t>
  </si>
  <si>
    <t>Кількість годин</t>
  </si>
  <si>
    <t>Розподіл годин по курсах та семестрах</t>
  </si>
  <si>
    <t>Іспити, семестр</t>
  </si>
  <si>
    <t>Заліки, семестр</t>
  </si>
  <si>
    <t>Всього аудиторних годин</t>
  </si>
  <si>
    <t>З них</t>
  </si>
  <si>
    <t>1 курс</t>
  </si>
  <si>
    <t>2 курс</t>
  </si>
  <si>
    <t>Тижнів у семестрі</t>
  </si>
  <si>
    <t>Кількість годин на самостійне вивчення</t>
  </si>
  <si>
    <t>Дисциплін, що  вивчаються</t>
  </si>
  <si>
    <t>Екзаменів</t>
  </si>
  <si>
    <t xml:space="preserve">Кредити </t>
  </si>
  <si>
    <t>Загальний обсяг годин</t>
  </si>
  <si>
    <t>Шифр</t>
  </si>
  <si>
    <t>Заліків</t>
  </si>
  <si>
    <t xml:space="preserve"> План освітнього  процесу</t>
  </si>
  <si>
    <t>Компоненти ОПП</t>
  </si>
  <si>
    <t>Лекційні</t>
  </si>
  <si>
    <t xml:space="preserve">Практичні </t>
  </si>
  <si>
    <t xml:space="preserve">Семінарські </t>
  </si>
  <si>
    <t xml:space="preserve">Лабораторні </t>
  </si>
  <si>
    <t>Разом (обов'язкові) компоненти  ОПП</t>
  </si>
  <si>
    <t>Разом за курс</t>
  </si>
  <si>
    <t>ЗАТВЕРДЖЕНО</t>
  </si>
  <si>
    <t>Міністерство освіти і науки України</t>
  </si>
  <si>
    <t>НАВЧАЛЬНИЙ ПЛАН</t>
  </si>
  <si>
    <t>І. Графік освітнього процесу</t>
  </si>
  <si>
    <t>Курс</t>
  </si>
  <si>
    <t>Вересень</t>
  </si>
  <si>
    <t>29.09-5.10</t>
  </si>
  <si>
    <t>Жовтень</t>
  </si>
  <si>
    <t>27.10-2.11</t>
  </si>
  <si>
    <t>Листопад</t>
  </si>
  <si>
    <t>Грудень</t>
  </si>
  <si>
    <t>29.12-4.01</t>
  </si>
  <si>
    <t>Січень</t>
  </si>
  <si>
    <t>26.01-1.02</t>
  </si>
  <si>
    <t>Лютий</t>
  </si>
  <si>
    <t>23.02-1.03</t>
  </si>
  <si>
    <t>Березень</t>
  </si>
  <si>
    <t>30.03-5.04</t>
  </si>
  <si>
    <t>Квітень</t>
  </si>
  <si>
    <t>27.04-3.05</t>
  </si>
  <si>
    <t>Травень</t>
  </si>
  <si>
    <t>Червень</t>
  </si>
  <si>
    <t>29.06-5.07</t>
  </si>
  <si>
    <t>Липень</t>
  </si>
  <si>
    <t>27.07-1.08</t>
  </si>
  <si>
    <t>Серпень</t>
  </si>
  <si>
    <t>1-7</t>
  </si>
  <si>
    <t>8-14</t>
  </si>
  <si>
    <t>15-21</t>
  </si>
  <si>
    <t>22-28</t>
  </si>
  <si>
    <t>6-12</t>
  </si>
  <si>
    <t>13-19</t>
  </si>
  <si>
    <t>20-26</t>
  </si>
  <si>
    <t>3-9</t>
  </si>
  <si>
    <t>10-16</t>
  </si>
  <si>
    <t>17-23</t>
  </si>
  <si>
    <t>24-30</t>
  </si>
  <si>
    <t>5-11</t>
  </si>
  <si>
    <t>12-18</t>
  </si>
  <si>
    <t>19-25</t>
  </si>
  <si>
    <t>2-8</t>
  </si>
  <si>
    <t>9-15</t>
  </si>
  <si>
    <t>16-22</t>
  </si>
  <si>
    <t>23-29</t>
  </si>
  <si>
    <t>4-10</t>
  </si>
  <si>
    <t>11-17</t>
  </si>
  <si>
    <t>18-24</t>
  </si>
  <si>
    <t>25-31</t>
  </si>
  <si>
    <t>23-31</t>
  </si>
  <si>
    <t>Е</t>
  </si>
  <si>
    <t>К</t>
  </si>
  <si>
    <t>А</t>
  </si>
  <si>
    <t>Позначення:</t>
  </si>
  <si>
    <t>теоретичне навчання;</t>
  </si>
  <si>
    <t>екзаменаційна сесія;</t>
  </si>
  <si>
    <t>П</t>
  </si>
  <si>
    <t>практика;</t>
  </si>
  <si>
    <t>канікули;</t>
  </si>
  <si>
    <t>атестація</t>
  </si>
  <si>
    <t>ІІ. Зведені дані про бюджет часу, тижні</t>
  </si>
  <si>
    <t>ІІІ. Практика</t>
  </si>
  <si>
    <t>IV. Атестація</t>
  </si>
  <si>
    <t>Семестр</t>
  </si>
  <si>
    <t>Теоретичне навчання</t>
  </si>
  <si>
    <t>Екзаменаційна сесія</t>
  </si>
  <si>
    <t>Канікули/канікули святкові</t>
  </si>
  <si>
    <t>Разом</t>
  </si>
  <si>
    <t>Назва практики</t>
  </si>
  <si>
    <t>Тижні</t>
  </si>
  <si>
    <t>Кредити ЄКТС</t>
  </si>
  <si>
    <t>Форма атестації</t>
  </si>
  <si>
    <t>Рекомендоване граничне допустиме навантаження здобувача на тиждень</t>
  </si>
  <si>
    <t>Кваліфікаційна робота</t>
  </si>
  <si>
    <t>Атестація (КвалРоб)</t>
  </si>
  <si>
    <t>Практика (навчальна, виробнича та ін.)</t>
  </si>
  <si>
    <t>кваліфікаційна робота</t>
  </si>
  <si>
    <t>Кр</t>
  </si>
  <si>
    <t>Методологія та організація наукових психологічних досліджень</t>
  </si>
  <si>
    <t>Іноземна мова за пофесійним спрямуванням</t>
  </si>
  <si>
    <t xml:space="preserve">Міжнародні грандові програми по реабілітації постраждалих </t>
  </si>
  <si>
    <t>Групова психотерапія по роботі з втратою</t>
  </si>
  <si>
    <t>Реабілітаційна психологія</t>
  </si>
  <si>
    <t>Психологічна реабілітаційна допомога військовослужбовцям та членам їх сімей</t>
  </si>
  <si>
    <t>Сучасні напрями консультативної роботи у реабілітаційній психології</t>
  </si>
  <si>
    <t xml:space="preserve">Атестаційний екзамен </t>
  </si>
  <si>
    <t>ОЗП 01</t>
  </si>
  <si>
    <t>ОЗП 02</t>
  </si>
  <si>
    <t>ОЗП 03</t>
  </si>
  <si>
    <t>ОПП 01</t>
  </si>
  <si>
    <t>ОПП 02</t>
  </si>
  <si>
    <t>ОПП 03</t>
  </si>
  <si>
    <t>ОПП 04</t>
  </si>
  <si>
    <t>ОПП 05</t>
  </si>
  <si>
    <t>ОПП 06</t>
  </si>
  <si>
    <t>ОПП 07</t>
  </si>
  <si>
    <t>1. Обов'язкові  компоненти  освітньо-професійної програми</t>
  </si>
  <si>
    <t>Дисципліни загальної підготовки (ОЗП)</t>
  </si>
  <si>
    <t>Дисципліни професійної підготовки (ОПП)</t>
  </si>
  <si>
    <t>Разом вибіркові компоненти ОПП</t>
  </si>
  <si>
    <t>ОПП 08</t>
  </si>
  <si>
    <t>ОПП 10</t>
  </si>
  <si>
    <t>ОПП 11</t>
  </si>
  <si>
    <t>ОПП 12</t>
  </si>
  <si>
    <t xml:space="preserve">Переддипломна практика </t>
  </si>
  <si>
    <t>Фахова (реабілітаційна) практика</t>
  </si>
  <si>
    <t>Загальний обсяг обов’язкових компонент</t>
  </si>
  <si>
    <t>Загальний обсяг вибіркових компонент</t>
  </si>
  <si>
    <t>Загальний обсяг освітньої програми</t>
  </si>
  <si>
    <t xml:space="preserve">Фахова (реабілітаційна)
практика </t>
  </si>
  <si>
    <t>Переддипломна практика</t>
  </si>
  <si>
    <t>3д</t>
  </si>
  <si>
    <t>Атестація (Екзам)</t>
  </si>
  <si>
    <t>Вибіркова дисципліна</t>
  </si>
  <si>
    <t>ВК</t>
  </si>
  <si>
    <t>Кс</t>
  </si>
  <si>
    <t>2. Вибіркові компоненти  освітньо-професійної програми (ВК)</t>
  </si>
  <si>
    <t>канікули святкові</t>
  </si>
  <si>
    <t>на основі ОС бакалавр</t>
  </si>
  <si>
    <t>Погоджено:</t>
  </si>
  <si>
    <t>Декан факультету</t>
  </si>
  <si>
    <t>Гарант ОП</t>
  </si>
  <si>
    <t>Завідувач кафедри</t>
  </si>
  <si>
    <t>Керівник навчального відділу</t>
  </si>
  <si>
    <t>Палилюлько О.М.</t>
  </si>
  <si>
    <t>Романовська Л.І.</t>
  </si>
  <si>
    <t>Столяренко Б.О.</t>
  </si>
  <si>
    <t>Шевчук Н.С.</t>
  </si>
  <si>
    <t>2д</t>
  </si>
  <si>
    <t>Сексологія з основами реабілітації постраждалих від сексуального насильства</t>
  </si>
  <si>
    <t>Основи медико-соціальної реабілітації та психологічного супроводу осіб з інвалідністю</t>
  </si>
  <si>
    <t>Соціально-психологічна діагностика та реабілітація вразливих верств населення</t>
  </si>
  <si>
    <t>Інноваційні технології  та організаційно-методична робота у  психології</t>
  </si>
  <si>
    <t>ООП 09</t>
  </si>
  <si>
    <t>Історико-культурні основи психології в Україні</t>
  </si>
  <si>
    <t>ОПП 13</t>
  </si>
  <si>
    <t xml:space="preserve"> Голова Вченої ради, ректор</t>
  </si>
  <si>
    <t>____________Мар'ян ТРІПАК</t>
  </si>
  <si>
    <r>
      <rPr>
        <sz val="9"/>
        <color indexed="10"/>
        <rFont val="Times New Roman"/>
        <family val="1"/>
        <charset val="204"/>
      </rPr>
      <t xml:space="preserve"> 28 </t>
    </r>
    <r>
      <rPr>
        <sz val="9"/>
        <rFont val="Times New Roman"/>
        <family val="1"/>
        <charset val="204"/>
      </rPr>
      <t>червня 2025 р.</t>
    </r>
  </si>
  <si>
    <t xml:space="preserve">Навчально-реабілітаційний заклад вищої освіти </t>
  </si>
  <si>
    <t>"Кам'янець-Подільський державний інститут"</t>
  </si>
  <si>
    <t>Освітньо-професійна програма</t>
  </si>
  <si>
    <t xml:space="preserve">Галузь знань  </t>
  </si>
  <si>
    <t>Спеціальність</t>
  </si>
  <si>
    <t>Форма здобуття вищої освіти</t>
  </si>
  <si>
    <t>Денна</t>
  </si>
  <si>
    <t xml:space="preserve">Рік вступу </t>
  </si>
  <si>
    <t>С Соціальні науки, журналістика та інформація</t>
  </si>
  <si>
    <t>С4 Психологія</t>
  </si>
  <si>
    <t xml:space="preserve">Реабілітаційна психологія </t>
  </si>
  <si>
    <r>
      <rPr>
        <sz val="10"/>
        <color theme="1"/>
        <rFont val="Times New Roman"/>
        <family val="1"/>
        <charset val="204"/>
      </rPr>
      <t xml:space="preserve">підготовки </t>
    </r>
    <r>
      <rPr>
        <b/>
        <sz val="10"/>
        <color theme="1"/>
        <rFont val="Times New Roman"/>
        <family val="1"/>
        <charset val="204"/>
      </rPr>
      <t>магістра</t>
    </r>
  </si>
  <si>
    <t>Освітній ступінь</t>
  </si>
  <si>
    <t>Освітня кваліфікація</t>
  </si>
  <si>
    <t>Термін навчання</t>
  </si>
  <si>
    <t xml:space="preserve"> 1  рік та 4 місяці</t>
  </si>
  <si>
    <t xml:space="preserve"> Магістр</t>
  </si>
  <si>
    <t xml:space="preserve">Магістр  психології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</si>
</sst>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sz val="8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Arial Cyr"/>
      <family val="2"/>
      <charset val="204"/>
    </font>
    <font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1" fillId="2" borderId="1" xfId="0" applyFont="1" applyFill="1" applyBorder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2" fillId="3" borderId="1" xfId="0" applyFont="1" applyFill="1" applyBorder="1"/>
    <xf numFmtId="0" fontId="8" fillId="4" borderId="1" xfId="0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4" fillId="2" borderId="3" xfId="0" applyFont="1" applyFill="1" applyBorder="1"/>
    <xf numFmtId="0" fontId="1" fillId="0" borderId="4" xfId="0" applyFont="1" applyBorder="1"/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/>
    <xf numFmtId="0" fontId="5" fillId="0" borderId="2" xfId="0" applyFont="1" applyBorder="1"/>
    <xf numFmtId="0" fontId="9" fillId="0" borderId="5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4" fillId="0" borderId="8" xfId="0" applyNumberFormat="1" applyFont="1" applyBorder="1" applyAlignment="1">
      <alignment horizontal="center" vertical="center" textRotation="90"/>
    </xf>
    <xf numFmtId="49" fontId="14" fillId="0" borderId="9" xfId="0" applyNumberFormat="1" applyFont="1" applyBorder="1" applyAlignment="1">
      <alignment horizontal="center" vertical="center" textRotation="90"/>
    </xf>
    <xf numFmtId="49" fontId="14" fillId="0" borderId="10" xfId="0" applyNumberFormat="1" applyFont="1" applyBorder="1" applyAlignment="1">
      <alignment horizontal="center" vertical="center" textRotation="90"/>
    </xf>
    <xf numFmtId="49" fontId="14" fillId="0" borderId="11" xfId="0" applyNumberFormat="1" applyFont="1" applyBorder="1" applyAlignment="1">
      <alignment horizontal="center" vertical="center" textRotation="90"/>
    </xf>
    <xf numFmtId="49" fontId="14" fillId="0" borderId="12" xfId="0" applyNumberFormat="1" applyFont="1" applyBorder="1" applyAlignment="1">
      <alignment horizontal="center" vertical="center" textRotation="90"/>
    </xf>
    <xf numFmtId="49" fontId="14" fillId="0" borderId="13" xfId="0" applyNumberFormat="1" applyFont="1" applyBorder="1" applyAlignment="1">
      <alignment horizontal="center" vertical="center" textRotation="90"/>
    </xf>
    <xf numFmtId="49" fontId="14" fillId="0" borderId="14" xfId="0" applyNumberFormat="1" applyFont="1" applyBorder="1" applyAlignment="1">
      <alignment horizontal="center" vertical="center" textRotation="90"/>
    </xf>
    <xf numFmtId="49" fontId="14" fillId="0" borderId="15" xfId="0" applyNumberFormat="1" applyFont="1" applyBorder="1" applyAlignment="1">
      <alignment horizontal="center" vertical="center" textRotation="90"/>
    </xf>
    <xf numFmtId="49" fontId="14" fillId="0" borderId="16" xfId="0" applyNumberFormat="1" applyFont="1" applyBorder="1" applyAlignment="1">
      <alignment horizontal="center" vertical="center" textRotation="90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3" fillId="0" borderId="0" xfId="0" applyFont="1"/>
    <xf numFmtId="0" fontId="18" fillId="0" borderId="0" xfId="0" applyFont="1"/>
    <xf numFmtId="0" fontId="18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wrapText="1"/>
    </xf>
    <xf numFmtId="0" fontId="4" fillId="0" borderId="5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wrapText="1"/>
    </xf>
    <xf numFmtId="0" fontId="22" fillId="0" borderId="2" xfId="0" applyFont="1" applyBorder="1" applyAlignment="1">
      <alignment horizontal="center" vertical="center"/>
    </xf>
    <xf numFmtId="0" fontId="1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4" fillId="0" borderId="3" xfId="0" applyFont="1" applyBorder="1"/>
    <xf numFmtId="0" fontId="16" fillId="0" borderId="19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6" fillId="5" borderId="4" xfId="0" applyFont="1" applyFill="1" applyBorder="1" applyAlignment="1">
      <alignment wrapText="1"/>
    </xf>
    <xf numFmtId="0" fontId="5" fillId="5" borderId="4" xfId="0" applyFont="1" applyFill="1" applyBorder="1" applyAlignment="1">
      <alignment horizontal="center" vertical="center"/>
    </xf>
    <xf numFmtId="0" fontId="6" fillId="5" borderId="4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6" fillId="0" borderId="1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1" fillId="0" borderId="50" xfId="0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4" fillId="0" borderId="0" xfId="0" applyFont="1" applyBorder="1"/>
    <xf numFmtId="0" fontId="4" fillId="0" borderId="5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12" fillId="0" borderId="0" xfId="0" applyFont="1" applyAlignment="1"/>
    <xf numFmtId="0" fontId="16" fillId="0" borderId="0" xfId="0" applyFont="1"/>
    <xf numFmtId="0" fontId="26" fillId="0" borderId="0" xfId="0" applyFont="1"/>
    <xf numFmtId="0" fontId="27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0" fontId="15" fillId="0" borderId="7" xfId="0" applyFont="1" applyBorder="1" applyAlignment="1">
      <alignment horizontal="left"/>
    </xf>
    <xf numFmtId="0" fontId="15" fillId="0" borderId="45" xfId="0" applyFont="1" applyBorder="1" applyAlignment="1">
      <alignment horizontal="left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25" fillId="0" borderId="0" xfId="0" applyFont="1" applyAlignment="1">
      <alignment horizontal="left"/>
    </xf>
    <xf numFmtId="49" fontId="14" fillId="0" borderId="19" xfId="0" applyNumberFormat="1" applyFont="1" applyBorder="1" applyAlignment="1">
      <alignment horizontal="center" vertical="center" textRotation="90"/>
    </xf>
    <xf numFmtId="0" fontId="16" fillId="0" borderId="1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textRotation="90"/>
    </xf>
    <xf numFmtId="0" fontId="14" fillId="0" borderId="41" xfId="0" applyFont="1" applyBorder="1" applyAlignment="1">
      <alignment horizontal="center" vertical="center" textRotation="90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0" fillId="0" borderId="7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45" xfId="0" applyFont="1" applyBorder="1" applyAlignment="1">
      <alignment horizontal="left"/>
    </xf>
    <xf numFmtId="0" fontId="14" fillId="0" borderId="42" xfId="0" applyFont="1" applyBorder="1" applyAlignment="1">
      <alignment horizontal="center" vertical="center" textRotation="90"/>
    </xf>
    <xf numFmtId="0" fontId="14" fillId="0" borderId="43" xfId="0" applyFont="1" applyBorder="1" applyAlignment="1">
      <alignment horizontal="center" vertical="center" textRotation="90"/>
    </xf>
    <xf numFmtId="0" fontId="14" fillId="0" borderId="30" xfId="0" applyFont="1" applyBorder="1" applyAlignment="1">
      <alignment horizontal="center" vertical="center" textRotation="90"/>
    </xf>
    <xf numFmtId="0" fontId="14" fillId="0" borderId="31" xfId="0" applyFont="1" applyBorder="1" applyAlignment="1">
      <alignment horizontal="center" vertical="center" textRotation="90"/>
    </xf>
    <xf numFmtId="0" fontId="14" fillId="0" borderId="40" xfId="0" applyFont="1" applyBorder="1" applyAlignment="1">
      <alignment horizontal="center" vertical="center" textRotation="90"/>
    </xf>
    <xf numFmtId="0" fontId="14" fillId="0" borderId="36" xfId="0" applyFont="1" applyBorder="1" applyAlignment="1">
      <alignment horizontal="center" vertical="center" textRotation="90"/>
    </xf>
    <xf numFmtId="0" fontId="14" fillId="0" borderId="32" xfId="0" applyFont="1" applyBorder="1" applyAlignment="1">
      <alignment horizontal="center" vertical="center" textRotation="90"/>
    </xf>
    <xf numFmtId="0" fontId="14" fillId="0" borderId="33" xfId="0" applyFont="1" applyBorder="1" applyAlignment="1">
      <alignment horizontal="center" vertical="center" textRotation="90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5" fillId="0" borderId="35" xfId="0" applyFont="1" applyBorder="1" applyAlignment="1">
      <alignment horizontal="center"/>
    </xf>
    <xf numFmtId="0" fontId="13" fillId="0" borderId="41" xfId="0" applyFont="1" applyBorder="1" applyAlignment="1">
      <alignment vertical="center" textRotation="90"/>
    </xf>
    <xf numFmtId="0" fontId="13" fillId="0" borderId="42" xfId="0" applyFont="1" applyBorder="1" applyAlignment="1">
      <alignment vertical="center" textRotation="90"/>
    </xf>
    <xf numFmtId="0" fontId="13" fillId="0" borderId="43" xfId="0" applyFont="1" applyBorder="1" applyAlignment="1">
      <alignment vertical="center" textRotation="90"/>
    </xf>
    <xf numFmtId="49" fontId="14" fillId="0" borderId="41" xfId="0" applyNumberFormat="1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textRotation="90" wrapText="1"/>
    </xf>
    <xf numFmtId="0" fontId="14" fillId="0" borderId="31" xfId="0" applyFont="1" applyBorder="1" applyAlignment="1">
      <alignment horizontal="center" vertical="center" textRotation="90" wrapText="1"/>
    </xf>
    <xf numFmtId="0" fontId="14" fillId="0" borderId="40" xfId="0" applyFont="1" applyBorder="1" applyAlignment="1">
      <alignment horizontal="center" vertical="center" textRotation="90" wrapText="1"/>
    </xf>
    <xf numFmtId="0" fontId="14" fillId="0" borderId="36" xfId="0" applyFont="1" applyBorder="1" applyAlignment="1">
      <alignment horizontal="center" vertical="center" textRotation="90" wrapText="1"/>
    </xf>
    <xf numFmtId="0" fontId="14" fillId="0" borderId="32" xfId="0" applyFont="1" applyBorder="1" applyAlignment="1">
      <alignment horizontal="center" vertical="center" textRotation="90" wrapText="1"/>
    </xf>
    <xf numFmtId="0" fontId="14" fillId="0" borderId="33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right"/>
    </xf>
    <xf numFmtId="0" fontId="0" fillId="0" borderId="31" xfId="0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textRotation="90"/>
    </xf>
    <xf numFmtId="0" fontId="14" fillId="0" borderId="39" xfId="0" applyFont="1" applyBorder="1" applyAlignment="1">
      <alignment horizontal="center" vertical="center" textRotation="90"/>
    </xf>
    <xf numFmtId="0" fontId="14" fillId="0" borderId="37" xfId="0" applyFont="1" applyBorder="1" applyAlignment="1">
      <alignment horizontal="center" vertical="center" textRotation="90" wrapText="1"/>
    </xf>
    <xf numFmtId="0" fontId="14" fillId="0" borderId="39" xfId="0" applyFont="1" applyBorder="1" applyAlignment="1">
      <alignment horizontal="center" vertical="center" textRotation="90" wrapText="1"/>
    </xf>
    <xf numFmtId="0" fontId="18" fillId="0" borderId="4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4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textRotation="90" wrapText="1"/>
    </xf>
    <xf numFmtId="0" fontId="14" fillId="0" borderId="35" xfId="0" applyFont="1" applyBorder="1" applyAlignment="1">
      <alignment horizontal="center" vertical="center" textRotation="90" wrapText="1"/>
    </xf>
    <xf numFmtId="0" fontId="14" fillId="0" borderId="38" xfId="0" applyFont="1" applyBorder="1" applyAlignment="1">
      <alignment horizontal="center" vertical="center" textRotation="90"/>
    </xf>
    <xf numFmtId="0" fontId="14" fillId="0" borderId="0" xfId="0" applyFont="1" applyAlignment="1">
      <alignment horizontal="left" vertical="center"/>
    </xf>
    <xf numFmtId="0" fontId="14" fillId="0" borderId="34" xfId="0" applyFont="1" applyBorder="1" applyAlignment="1">
      <alignment horizontal="center" vertical="center" textRotation="90"/>
    </xf>
    <xf numFmtId="0" fontId="14" fillId="0" borderId="0" xfId="0" applyFont="1" applyAlignment="1">
      <alignment horizontal="center" vertical="center" textRotation="90"/>
    </xf>
    <xf numFmtId="0" fontId="14" fillId="0" borderId="35" xfId="0" applyFont="1" applyBorder="1" applyAlignment="1">
      <alignment horizontal="center" vertical="center" textRotation="90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15" fillId="0" borderId="7" xfId="0" applyNumberFormat="1" applyFont="1" applyBorder="1" applyAlignment="1">
      <alignment horizontal="left"/>
    </xf>
    <xf numFmtId="0" fontId="32" fillId="0" borderId="0" xfId="0" applyFont="1" applyAlignment="1">
      <alignment horizontal="left"/>
    </xf>
    <xf numFmtId="49" fontId="15" fillId="0" borderId="45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4" fillId="0" borderId="3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5" borderId="44" xfId="0" applyFont="1" applyFill="1" applyBorder="1" applyAlignment="1">
      <alignment horizontal="center"/>
    </xf>
    <xf numFmtId="0" fontId="5" fillId="5" borderId="45" xfId="0" applyFont="1" applyFill="1" applyBorder="1" applyAlignment="1">
      <alignment horizontal="center"/>
    </xf>
    <xf numFmtId="0" fontId="5" fillId="5" borderId="54" xfId="0" applyFont="1" applyFill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4" fillId="5" borderId="55" xfId="0" applyFont="1" applyFill="1" applyBorder="1" applyAlignment="1">
      <alignment horizontal="center" wrapText="1"/>
    </xf>
    <xf numFmtId="0" fontId="4" fillId="5" borderId="56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42"/>
  <sheetViews>
    <sheetView topLeftCell="A6" zoomScale="115" zoomScaleNormal="115" workbookViewId="0">
      <selection activeCell="B18" sqref="B18:E18"/>
    </sheetView>
  </sheetViews>
  <sheetFormatPr defaultColWidth="9.1796875" defaultRowHeight="14" x14ac:dyDescent="0.3"/>
  <cols>
    <col min="1" max="1" width="2.7265625" style="56" customWidth="1"/>
    <col min="2" max="8" width="2.453125" style="56" customWidth="1"/>
    <col min="9" max="9" width="3" style="56" customWidth="1"/>
    <col min="10" max="10" width="3.453125" style="56" customWidth="1"/>
    <col min="11" max="11" width="3.1796875" style="56" customWidth="1"/>
    <col min="12" max="44" width="2.453125" style="56" customWidth="1"/>
    <col min="45" max="45" width="4" style="56" customWidth="1"/>
    <col min="46" max="53" width="2.453125" style="56" customWidth="1"/>
    <col min="54" max="16384" width="9.1796875" style="56"/>
  </cols>
  <sheetData>
    <row r="1" spans="1:53" s="25" customFormat="1" ht="24" customHeight="1" x14ac:dyDescent="0.3">
      <c r="B1"/>
      <c r="C1" s="62" t="s">
        <v>25</v>
      </c>
      <c r="D1" s="62"/>
      <c r="E1" s="62"/>
      <c r="F1" s="62"/>
      <c r="G1" s="62"/>
      <c r="H1" s="62"/>
      <c r="I1" s="62"/>
      <c r="J1" s="62"/>
      <c r="K1" s="113"/>
      <c r="L1" s="130" t="s">
        <v>26</v>
      </c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N1" s="25" t="s">
        <v>175</v>
      </c>
      <c r="AS1" s="207" t="s">
        <v>179</v>
      </c>
      <c r="AT1" s="207"/>
      <c r="AU1" s="207"/>
      <c r="AV1" s="207"/>
      <c r="AW1" s="207"/>
      <c r="AX1" s="207"/>
      <c r="AY1" s="207"/>
      <c r="AZ1" s="207"/>
      <c r="BA1" s="207"/>
    </row>
    <row r="2" spans="1:53" s="25" customFormat="1" ht="13" customHeight="1" x14ac:dyDescent="0.3">
      <c r="B2" s="114" t="s">
        <v>160</v>
      </c>
      <c r="C2" s="115"/>
      <c r="D2" s="115"/>
      <c r="E2" s="115"/>
      <c r="F2" s="115"/>
      <c r="G2" s="115"/>
      <c r="H2" s="62"/>
      <c r="I2" s="62"/>
      <c r="J2" s="62"/>
      <c r="K2"/>
      <c r="L2" s="131" t="s">
        <v>163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N2" s="208" t="s">
        <v>176</v>
      </c>
      <c r="AO2" s="208"/>
      <c r="AP2" s="208"/>
      <c r="AQ2" s="208"/>
      <c r="AR2" s="208"/>
      <c r="AS2" s="208"/>
      <c r="AT2" s="209" t="s">
        <v>180</v>
      </c>
      <c r="AU2" s="209"/>
      <c r="AV2" s="209"/>
      <c r="AW2" s="209"/>
      <c r="AX2" s="209"/>
      <c r="AY2" s="209"/>
      <c r="AZ2" s="209"/>
      <c r="BA2" s="209"/>
    </row>
    <row r="3" spans="1:53" s="25" customFormat="1" ht="13" x14ac:dyDescent="0.3">
      <c r="B3" s="25" t="s">
        <v>161</v>
      </c>
      <c r="C3" s="115"/>
      <c r="D3" s="115"/>
      <c r="E3" s="115"/>
      <c r="F3" s="115"/>
      <c r="G3" s="115"/>
      <c r="H3" s="62"/>
      <c r="I3" s="62"/>
      <c r="J3" s="62"/>
      <c r="K3" s="113"/>
      <c r="L3" s="131" t="s">
        <v>164</v>
      </c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21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</row>
    <row r="4" spans="1:53" s="25" customFormat="1" ht="15" x14ac:dyDescent="0.3">
      <c r="B4" s="116" t="s">
        <v>162</v>
      </c>
      <c r="D4" s="62"/>
      <c r="E4" s="62"/>
      <c r="G4" s="62"/>
      <c r="H4" s="62"/>
      <c r="I4" s="62"/>
      <c r="J4" s="62"/>
      <c r="L4" s="130" t="s">
        <v>27</v>
      </c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01"/>
      <c r="AN4" s="25" t="s">
        <v>177</v>
      </c>
      <c r="AT4" s="120" t="s">
        <v>178</v>
      </c>
      <c r="AU4" s="120"/>
      <c r="AV4" s="120"/>
      <c r="AW4" s="120"/>
      <c r="AX4" s="120"/>
      <c r="AY4" s="120"/>
      <c r="AZ4" s="120"/>
      <c r="BA4" s="120"/>
    </row>
    <row r="5" spans="1:53" s="25" customFormat="1" ht="14.5" customHeight="1" x14ac:dyDescent="0.3">
      <c r="L5" s="205" t="s">
        <v>174</v>
      </c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N5" s="210" t="s">
        <v>142</v>
      </c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</row>
    <row r="6" spans="1:53" s="25" customFormat="1" ht="12" customHeight="1" x14ac:dyDescent="0.3">
      <c r="I6" s="117" t="s">
        <v>165</v>
      </c>
      <c r="S6" s="133" t="s">
        <v>173</v>
      </c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1"/>
      <c r="AX6" s="101"/>
      <c r="AY6" s="101"/>
      <c r="AZ6" s="101"/>
      <c r="BA6" s="101"/>
    </row>
    <row r="7" spans="1:53" s="25" customFormat="1" ht="13" x14ac:dyDescent="0.3">
      <c r="I7" s="118" t="s">
        <v>166</v>
      </c>
      <c r="K7" s="117"/>
      <c r="N7" s="132" t="s">
        <v>171</v>
      </c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01"/>
      <c r="AX7" s="101"/>
      <c r="AY7" s="101"/>
      <c r="AZ7" s="101"/>
      <c r="BA7" s="101"/>
    </row>
    <row r="8" spans="1:53" s="25" customFormat="1" ht="13" x14ac:dyDescent="0.3">
      <c r="I8" s="118" t="s">
        <v>167</v>
      </c>
      <c r="N8" s="132" t="s">
        <v>172</v>
      </c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01"/>
      <c r="AX8" s="101"/>
      <c r="AY8" s="101"/>
      <c r="AZ8" s="101"/>
      <c r="BA8" s="101"/>
    </row>
    <row r="9" spans="1:53" s="25" customFormat="1" ht="13" x14ac:dyDescent="0.3">
      <c r="I9" s="118" t="s">
        <v>168</v>
      </c>
      <c r="S9" s="134" t="s">
        <v>169</v>
      </c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</row>
    <row r="10" spans="1:53" s="25" customFormat="1" ht="13" x14ac:dyDescent="0.3">
      <c r="I10" s="118" t="s">
        <v>170</v>
      </c>
      <c r="L10" s="133">
        <v>2025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</row>
    <row r="11" spans="1:53" s="25" customFormat="1" ht="11.5" x14ac:dyDescent="0.25">
      <c r="AM11" s="102"/>
    </row>
    <row r="12" spans="1:53" s="25" customFormat="1" ht="9" customHeight="1" x14ac:dyDescent="0.25"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1:53" s="25" customFormat="1" ht="12" thickBot="1" x14ac:dyDescent="0.3">
      <c r="A13" s="154" t="s">
        <v>28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</row>
    <row r="14" spans="1:53" s="27" customFormat="1" ht="18" customHeight="1" thickBot="1" x14ac:dyDescent="0.35">
      <c r="A14" s="155" t="s">
        <v>29</v>
      </c>
      <c r="B14" s="126" t="s">
        <v>30</v>
      </c>
      <c r="C14" s="126"/>
      <c r="D14" s="126"/>
      <c r="E14" s="127"/>
      <c r="F14" s="128" t="s">
        <v>31</v>
      </c>
      <c r="G14" s="126" t="s">
        <v>32</v>
      </c>
      <c r="H14" s="126"/>
      <c r="I14" s="126"/>
      <c r="J14" s="125" t="s">
        <v>33</v>
      </c>
      <c r="K14" s="159" t="s">
        <v>34</v>
      </c>
      <c r="L14" s="160"/>
      <c r="M14" s="160"/>
      <c r="N14" s="161"/>
      <c r="O14" s="126" t="s">
        <v>35</v>
      </c>
      <c r="P14" s="126"/>
      <c r="Q14" s="126"/>
      <c r="R14" s="127"/>
      <c r="S14" s="128" t="s">
        <v>36</v>
      </c>
      <c r="T14" s="126" t="s">
        <v>37</v>
      </c>
      <c r="U14" s="126"/>
      <c r="V14" s="126"/>
      <c r="W14" s="125" t="s">
        <v>38</v>
      </c>
      <c r="X14" s="126" t="s">
        <v>39</v>
      </c>
      <c r="Y14" s="126"/>
      <c r="Z14" s="126"/>
      <c r="AA14" s="125" t="s">
        <v>40</v>
      </c>
      <c r="AB14" s="126" t="s">
        <v>41</v>
      </c>
      <c r="AC14" s="126"/>
      <c r="AD14" s="126"/>
      <c r="AE14" s="127"/>
      <c r="AF14" s="128" t="s">
        <v>42</v>
      </c>
      <c r="AG14" s="126" t="s">
        <v>43</v>
      </c>
      <c r="AH14" s="126"/>
      <c r="AI14" s="126"/>
      <c r="AJ14" s="125" t="s">
        <v>44</v>
      </c>
      <c r="AK14" s="159" t="s">
        <v>45</v>
      </c>
      <c r="AL14" s="160"/>
      <c r="AM14" s="160"/>
      <c r="AN14" s="161"/>
      <c r="AO14" s="126" t="s">
        <v>46</v>
      </c>
      <c r="AP14" s="126"/>
      <c r="AQ14" s="126"/>
      <c r="AR14" s="127"/>
      <c r="AS14" s="128" t="s">
        <v>47</v>
      </c>
      <c r="AT14" s="126" t="s">
        <v>48</v>
      </c>
      <c r="AU14" s="126"/>
      <c r="AV14" s="126"/>
      <c r="AW14" s="125" t="s">
        <v>49</v>
      </c>
      <c r="AX14" s="126" t="s">
        <v>50</v>
      </c>
      <c r="AY14" s="126"/>
      <c r="AZ14" s="126"/>
      <c r="BA14" s="126"/>
    </row>
    <row r="15" spans="1:53" s="27" customFormat="1" ht="23" thickBot="1" x14ac:dyDescent="0.35">
      <c r="A15" s="156"/>
      <c r="B15" s="28" t="s">
        <v>51</v>
      </c>
      <c r="C15" s="29" t="s">
        <v>52</v>
      </c>
      <c r="D15" s="29" t="s">
        <v>53</v>
      </c>
      <c r="E15" s="30" t="s">
        <v>54</v>
      </c>
      <c r="F15" s="128"/>
      <c r="G15" s="28" t="s">
        <v>55</v>
      </c>
      <c r="H15" s="29" t="s">
        <v>56</v>
      </c>
      <c r="I15" s="30" t="s">
        <v>57</v>
      </c>
      <c r="J15" s="158"/>
      <c r="K15" s="31" t="s">
        <v>58</v>
      </c>
      <c r="L15" s="32" t="s">
        <v>59</v>
      </c>
      <c r="M15" s="32" t="s">
        <v>60</v>
      </c>
      <c r="N15" s="33" t="s">
        <v>61</v>
      </c>
      <c r="O15" s="34" t="s">
        <v>51</v>
      </c>
      <c r="P15" s="35" t="s">
        <v>52</v>
      </c>
      <c r="Q15" s="35" t="s">
        <v>53</v>
      </c>
      <c r="R15" s="36" t="s">
        <v>54</v>
      </c>
      <c r="S15" s="128"/>
      <c r="T15" s="34" t="s">
        <v>62</v>
      </c>
      <c r="U15" s="35" t="s">
        <v>63</v>
      </c>
      <c r="V15" s="36" t="s">
        <v>64</v>
      </c>
      <c r="W15" s="125"/>
      <c r="X15" s="34" t="s">
        <v>65</v>
      </c>
      <c r="Y15" s="35" t="s">
        <v>66</v>
      </c>
      <c r="Z15" s="36" t="s">
        <v>67</v>
      </c>
      <c r="AA15" s="125"/>
      <c r="AB15" s="28" t="s">
        <v>65</v>
      </c>
      <c r="AC15" s="29" t="s">
        <v>66</v>
      </c>
      <c r="AD15" s="29" t="s">
        <v>67</v>
      </c>
      <c r="AE15" s="30" t="s">
        <v>68</v>
      </c>
      <c r="AF15" s="129"/>
      <c r="AG15" s="28" t="s">
        <v>55</v>
      </c>
      <c r="AH15" s="29" t="s">
        <v>56</v>
      </c>
      <c r="AI15" s="30" t="s">
        <v>57</v>
      </c>
      <c r="AJ15" s="158"/>
      <c r="AK15" s="31" t="s">
        <v>69</v>
      </c>
      <c r="AL15" s="32" t="s">
        <v>70</v>
      </c>
      <c r="AM15" s="32" t="s">
        <v>71</v>
      </c>
      <c r="AN15" s="33" t="s">
        <v>72</v>
      </c>
      <c r="AO15" s="28" t="s">
        <v>51</v>
      </c>
      <c r="AP15" s="29" t="s">
        <v>52</v>
      </c>
      <c r="AQ15" s="29" t="s">
        <v>53</v>
      </c>
      <c r="AR15" s="30" t="s">
        <v>54</v>
      </c>
      <c r="AS15" s="129"/>
      <c r="AT15" s="28" t="s">
        <v>55</v>
      </c>
      <c r="AU15" s="29" t="s">
        <v>56</v>
      </c>
      <c r="AV15" s="30" t="s">
        <v>57</v>
      </c>
      <c r="AW15" s="158"/>
      <c r="AX15" s="34" t="s">
        <v>65</v>
      </c>
      <c r="AY15" s="35" t="s">
        <v>66</v>
      </c>
      <c r="AZ15" s="35" t="s">
        <v>67</v>
      </c>
      <c r="BA15" s="36" t="s">
        <v>73</v>
      </c>
    </row>
    <row r="16" spans="1:53" s="27" customFormat="1" ht="14.5" thickBot="1" x14ac:dyDescent="0.35">
      <c r="A16" s="157"/>
      <c r="B16" s="37">
        <v>1</v>
      </c>
      <c r="C16" s="38">
        <v>2</v>
      </c>
      <c r="D16" s="38">
        <v>3</v>
      </c>
      <c r="E16" s="39">
        <v>4</v>
      </c>
      <c r="F16" s="37">
        <v>5</v>
      </c>
      <c r="G16" s="38">
        <v>6</v>
      </c>
      <c r="H16" s="38">
        <v>7</v>
      </c>
      <c r="I16" s="39">
        <v>8</v>
      </c>
      <c r="J16" s="37">
        <v>9</v>
      </c>
      <c r="K16" s="40">
        <v>10</v>
      </c>
      <c r="L16" s="97">
        <v>11</v>
      </c>
      <c r="M16" s="40">
        <v>12</v>
      </c>
      <c r="N16" s="39">
        <v>13</v>
      </c>
      <c r="O16" s="41">
        <v>14</v>
      </c>
      <c r="P16" s="38">
        <v>15</v>
      </c>
      <c r="Q16" s="38">
        <v>16</v>
      </c>
      <c r="R16" s="39">
        <v>17</v>
      </c>
      <c r="S16" s="37">
        <v>18</v>
      </c>
      <c r="T16" s="38">
        <v>19</v>
      </c>
      <c r="U16" s="38">
        <v>20</v>
      </c>
      <c r="V16" s="38">
        <v>21</v>
      </c>
      <c r="W16" s="39">
        <v>22</v>
      </c>
      <c r="X16" s="37">
        <v>23</v>
      </c>
      <c r="Y16" s="38">
        <v>24</v>
      </c>
      <c r="Z16" s="38">
        <v>25</v>
      </c>
      <c r="AA16" s="39">
        <v>26</v>
      </c>
      <c r="AB16" s="37">
        <v>27</v>
      </c>
      <c r="AC16" s="38">
        <v>28</v>
      </c>
      <c r="AD16" s="38">
        <v>29</v>
      </c>
      <c r="AE16" s="39">
        <v>30</v>
      </c>
      <c r="AF16" s="37">
        <v>31</v>
      </c>
      <c r="AG16" s="38">
        <v>32</v>
      </c>
      <c r="AH16" s="38">
        <v>33</v>
      </c>
      <c r="AI16" s="39">
        <v>34</v>
      </c>
      <c r="AJ16" s="37">
        <v>35</v>
      </c>
      <c r="AK16" s="38">
        <v>36</v>
      </c>
      <c r="AL16" s="38">
        <v>37</v>
      </c>
      <c r="AM16" s="38">
        <v>38</v>
      </c>
      <c r="AN16" s="39">
        <v>39</v>
      </c>
      <c r="AO16" s="37">
        <v>40</v>
      </c>
      <c r="AP16" s="38">
        <v>41</v>
      </c>
      <c r="AQ16" s="38">
        <v>42</v>
      </c>
      <c r="AR16" s="39">
        <v>43</v>
      </c>
      <c r="AS16" s="37">
        <v>44</v>
      </c>
      <c r="AT16" s="38">
        <v>45</v>
      </c>
      <c r="AU16" s="38">
        <v>46</v>
      </c>
      <c r="AV16" s="38">
        <v>47</v>
      </c>
      <c r="AW16" s="39">
        <v>48</v>
      </c>
      <c r="AX16" s="37">
        <v>49</v>
      </c>
      <c r="AY16" s="38">
        <v>50</v>
      </c>
      <c r="AZ16" s="38">
        <v>51</v>
      </c>
      <c r="BA16" s="39">
        <v>52</v>
      </c>
    </row>
    <row r="17" spans="1:53" s="27" customFormat="1" ht="14.5" thickBot="1" x14ac:dyDescent="0.35">
      <c r="A17" s="42">
        <v>1</v>
      </c>
      <c r="B17" s="43"/>
      <c r="C17" s="44"/>
      <c r="D17" s="44"/>
      <c r="E17" s="45"/>
      <c r="F17" s="43"/>
      <c r="G17" s="44"/>
      <c r="H17" s="44"/>
      <c r="I17" s="45"/>
      <c r="J17" s="43"/>
      <c r="K17" s="47"/>
      <c r="L17" s="47"/>
      <c r="M17" s="47"/>
      <c r="N17" s="45"/>
      <c r="O17" s="43"/>
      <c r="P17" s="44"/>
      <c r="Q17" s="44" t="s">
        <v>74</v>
      </c>
      <c r="R17" s="45" t="s">
        <v>74</v>
      </c>
      <c r="S17" s="44" t="s">
        <v>75</v>
      </c>
      <c r="T17" s="44" t="s">
        <v>75</v>
      </c>
      <c r="U17" s="44"/>
      <c r="V17" s="44"/>
      <c r="W17" s="45"/>
      <c r="X17" s="43"/>
      <c r="Y17" s="44"/>
      <c r="Z17" s="44"/>
      <c r="AA17" s="45"/>
      <c r="AB17" s="43"/>
      <c r="AC17" s="44"/>
      <c r="AD17" s="44"/>
      <c r="AE17" s="46"/>
      <c r="AF17" s="43"/>
      <c r="AG17" s="44"/>
      <c r="AH17" s="44"/>
      <c r="AI17" s="45"/>
      <c r="AJ17" s="43"/>
      <c r="AK17" s="94" t="s">
        <v>139</v>
      </c>
      <c r="AL17" s="44"/>
      <c r="AM17" s="44"/>
      <c r="AN17" s="45" t="s">
        <v>80</v>
      </c>
      <c r="AO17" s="45" t="s">
        <v>80</v>
      </c>
      <c r="AP17" s="44" t="s">
        <v>74</v>
      </c>
      <c r="AQ17" s="44" t="s">
        <v>74</v>
      </c>
      <c r="AR17" s="44" t="s">
        <v>74</v>
      </c>
      <c r="AS17" s="47" t="s">
        <v>75</v>
      </c>
      <c r="AT17" s="43" t="s">
        <v>75</v>
      </c>
      <c r="AU17" s="43" t="s">
        <v>75</v>
      </c>
      <c r="AV17" s="43" t="s">
        <v>75</v>
      </c>
      <c r="AW17" s="45" t="s">
        <v>75</v>
      </c>
      <c r="AX17" s="45" t="s">
        <v>75</v>
      </c>
      <c r="AY17" s="45" t="s">
        <v>75</v>
      </c>
      <c r="AZ17" s="45" t="s">
        <v>75</v>
      </c>
      <c r="BA17" s="45" t="s">
        <v>75</v>
      </c>
    </row>
    <row r="18" spans="1:53" s="27" customFormat="1" ht="14.5" thickBot="1" x14ac:dyDescent="0.35">
      <c r="A18" s="42">
        <v>2</v>
      </c>
      <c r="B18" s="48" t="s">
        <v>80</v>
      </c>
      <c r="C18" s="49" t="s">
        <v>80</v>
      </c>
      <c r="D18" s="49" t="s">
        <v>80</v>
      </c>
      <c r="E18" s="50" t="s">
        <v>80</v>
      </c>
      <c r="F18" s="48"/>
      <c r="G18" s="50"/>
      <c r="H18" s="50"/>
      <c r="I18" s="50"/>
      <c r="J18" s="50"/>
      <c r="K18" s="50"/>
      <c r="L18" s="98" t="s">
        <v>76</v>
      </c>
      <c r="M18" s="50" t="s">
        <v>101</v>
      </c>
      <c r="N18" s="50" t="s">
        <v>101</v>
      </c>
      <c r="O18" s="50" t="s">
        <v>101</v>
      </c>
      <c r="P18" s="50" t="s">
        <v>101</v>
      </c>
      <c r="Q18" s="50" t="s">
        <v>101</v>
      </c>
      <c r="R18" s="50" t="s">
        <v>101</v>
      </c>
      <c r="S18" s="96"/>
      <c r="T18" s="100"/>
      <c r="U18" s="52"/>
      <c r="V18" s="52"/>
      <c r="W18" s="52"/>
      <c r="X18" s="52"/>
      <c r="Y18" s="52"/>
      <c r="Z18" s="52"/>
      <c r="AA18" s="50"/>
      <c r="AB18" s="48"/>
      <c r="AC18" s="49"/>
      <c r="AD18" s="49"/>
      <c r="AE18" s="53"/>
      <c r="AF18" s="54"/>
      <c r="AG18" s="51"/>
      <c r="AH18" s="51"/>
      <c r="AI18" s="52"/>
      <c r="AJ18" s="48"/>
      <c r="AK18" s="49"/>
      <c r="AL18" s="49"/>
      <c r="AM18" s="49"/>
      <c r="AN18" s="50"/>
      <c r="AO18" s="48"/>
      <c r="AP18" s="52"/>
      <c r="AQ18" s="52"/>
      <c r="AR18" s="50"/>
      <c r="AS18" s="55"/>
      <c r="AT18" s="96"/>
      <c r="AU18" s="96"/>
      <c r="AV18" s="96"/>
      <c r="AW18" s="50"/>
      <c r="AX18" s="48"/>
      <c r="AY18" s="49"/>
      <c r="AZ18" s="49"/>
      <c r="BA18" s="50"/>
    </row>
    <row r="19" spans="1:53" ht="9.75" customHeight="1" thickBot="1" x14ac:dyDescent="0.35"/>
    <row r="20" spans="1:53" ht="13.5" customHeight="1" thickBot="1" x14ac:dyDescent="0.35">
      <c r="A20" s="168" t="s">
        <v>77</v>
      </c>
      <c r="B20" s="168"/>
      <c r="C20" s="168"/>
      <c r="D20" s="57"/>
      <c r="E20" s="58"/>
      <c r="G20" s="57" t="s">
        <v>78</v>
      </c>
      <c r="N20" s="59" t="s">
        <v>74</v>
      </c>
      <c r="O20" s="57" t="s">
        <v>79</v>
      </c>
      <c r="U20" s="59" t="s">
        <v>80</v>
      </c>
      <c r="W20" s="57" t="s">
        <v>81</v>
      </c>
      <c r="Z20" s="84" t="s">
        <v>75</v>
      </c>
      <c r="AA20" s="60"/>
      <c r="AB20" s="61" t="s">
        <v>82</v>
      </c>
      <c r="AC20" s="60"/>
      <c r="AD20" s="60"/>
      <c r="AE20" s="60"/>
      <c r="AF20" s="95" t="s">
        <v>101</v>
      </c>
      <c r="AG20" s="57" t="s">
        <v>100</v>
      </c>
      <c r="AH20" s="57"/>
      <c r="AI20" s="57"/>
      <c r="AJ20" s="57"/>
      <c r="AK20" s="57"/>
      <c r="AL20" s="57"/>
      <c r="AM20" s="57"/>
      <c r="AN20" s="59" t="s">
        <v>76</v>
      </c>
      <c r="AO20" s="60"/>
      <c r="AP20" s="61" t="s">
        <v>83</v>
      </c>
      <c r="AQ20" s="60"/>
      <c r="AR20" s="60"/>
    </row>
    <row r="21" spans="1:53" ht="14.5" thickBot="1" x14ac:dyDescent="0.35">
      <c r="Z21" s="99" t="s">
        <v>139</v>
      </c>
      <c r="AA21" s="174" t="s">
        <v>141</v>
      </c>
      <c r="AB21" s="175"/>
      <c r="AC21" s="175"/>
      <c r="AD21" s="175"/>
      <c r="AE21" s="175"/>
    </row>
    <row r="22" spans="1:53" s="62" customFormat="1" ht="12" thickBot="1" x14ac:dyDescent="0.3">
      <c r="B22" s="62" t="s">
        <v>84</v>
      </c>
      <c r="U22" s="154" t="s">
        <v>85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K22" s="154" t="s">
        <v>86</v>
      </c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</row>
    <row r="23" spans="1:53" s="63" customFormat="1" ht="34.5" customHeight="1" thickBot="1" x14ac:dyDescent="0.3">
      <c r="A23" s="129" t="s">
        <v>29</v>
      </c>
      <c r="B23" s="129" t="s">
        <v>87</v>
      </c>
      <c r="C23" s="137" t="s">
        <v>88</v>
      </c>
      <c r="D23" s="138"/>
      <c r="E23" s="137" t="s">
        <v>89</v>
      </c>
      <c r="F23" s="138"/>
      <c r="G23" s="162" t="s">
        <v>99</v>
      </c>
      <c r="H23" s="163"/>
      <c r="I23" s="137" t="s">
        <v>136</v>
      </c>
      <c r="J23" s="138"/>
      <c r="K23" s="162" t="s">
        <v>98</v>
      </c>
      <c r="L23" s="180"/>
      <c r="M23" s="163"/>
      <c r="N23" s="162" t="s">
        <v>90</v>
      </c>
      <c r="O23" s="163"/>
      <c r="P23" s="137" t="s">
        <v>91</v>
      </c>
      <c r="Q23" s="185"/>
      <c r="R23" s="138"/>
      <c r="U23" s="143" t="s">
        <v>92</v>
      </c>
      <c r="V23" s="144"/>
      <c r="W23" s="144"/>
      <c r="X23" s="144"/>
      <c r="Y23" s="144"/>
      <c r="Z23" s="144"/>
      <c r="AA23" s="144"/>
      <c r="AB23" s="144"/>
      <c r="AC23" s="145"/>
      <c r="AD23" s="183" t="s">
        <v>87</v>
      </c>
      <c r="AE23" s="183"/>
      <c r="AF23" s="170" t="s">
        <v>93</v>
      </c>
      <c r="AG23" s="171"/>
      <c r="AH23" s="172" t="s">
        <v>94</v>
      </c>
      <c r="AI23" s="173"/>
      <c r="AK23" s="146" t="s">
        <v>95</v>
      </c>
      <c r="AL23" s="147"/>
      <c r="AM23" s="147"/>
      <c r="AN23" s="147"/>
      <c r="AO23" s="147"/>
      <c r="AP23" s="147"/>
      <c r="AQ23" s="147"/>
      <c r="AR23" s="147"/>
      <c r="AS23" s="147"/>
      <c r="AT23" s="147"/>
      <c r="AU23" s="169"/>
      <c r="AV23" s="137" t="s">
        <v>87</v>
      </c>
      <c r="AW23" s="138"/>
      <c r="AX23" s="137" t="s">
        <v>93</v>
      </c>
      <c r="AY23" s="138"/>
      <c r="AZ23" s="162" t="s">
        <v>94</v>
      </c>
      <c r="BA23" s="163"/>
    </row>
    <row r="24" spans="1:53" s="63" customFormat="1" ht="45" customHeight="1" thickBot="1" x14ac:dyDescent="0.3">
      <c r="A24" s="135"/>
      <c r="B24" s="135"/>
      <c r="C24" s="139"/>
      <c r="D24" s="140"/>
      <c r="E24" s="139"/>
      <c r="F24" s="140"/>
      <c r="G24" s="164"/>
      <c r="H24" s="165"/>
      <c r="I24" s="139"/>
      <c r="J24" s="140"/>
      <c r="K24" s="164"/>
      <c r="L24" s="181"/>
      <c r="M24" s="165"/>
      <c r="N24" s="164"/>
      <c r="O24" s="165"/>
      <c r="P24" s="139"/>
      <c r="Q24" s="186"/>
      <c r="R24" s="140"/>
      <c r="U24" s="188" t="s">
        <v>133</v>
      </c>
      <c r="V24" s="189"/>
      <c r="W24" s="189"/>
      <c r="X24" s="189"/>
      <c r="Y24" s="189"/>
      <c r="Z24" s="189"/>
      <c r="AA24" s="189"/>
      <c r="AB24" s="189"/>
      <c r="AC24" s="190"/>
      <c r="AD24" s="143">
        <v>2</v>
      </c>
      <c r="AE24" s="145"/>
      <c r="AF24" s="143">
        <v>2</v>
      </c>
      <c r="AG24" s="145"/>
      <c r="AH24" s="143">
        <v>3</v>
      </c>
      <c r="AI24" s="145"/>
      <c r="AK24" s="146" t="s">
        <v>109</v>
      </c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50">
        <v>3</v>
      </c>
      <c r="AW24" s="151"/>
      <c r="AX24" s="150">
        <v>1</v>
      </c>
      <c r="AY24" s="151"/>
      <c r="AZ24" s="177">
        <v>0</v>
      </c>
      <c r="BA24" s="151"/>
    </row>
    <row r="25" spans="1:53" s="63" customFormat="1" ht="14.25" customHeight="1" thickBot="1" x14ac:dyDescent="0.3">
      <c r="A25" s="135"/>
      <c r="B25" s="135"/>
      <c r="C25" s="139"/>
      <c r="D25" s="140"/>
      <c r="E25" s="139"/>
      <c r="F25" s="140"/>
      <c r="G25" s="164"/>
      <c r="H25" s="165"/>
      <c r="I25" s="139"/>
      <c r="J25" s="140"/>
      <c r="K25" s="164"/>
      <c r="L25" s="181"/>
      <c r="M25" s="165"/>
      <c r="N25" s="164"/>
      <c r="O25" s="165"/>
      <c r="P25" s="139"/>
      <c r="Q25" s="186"/>
      <c r="R25" s="140"/>
      <c r="U25" s="143" t="s">
        <v>134</v>
      </c>
      <c r="V25" s="144"/>
      <c r="W25" s="144"/>
      <c r="X25" s="144"/>
      <c r="Y25" s="144"/>
      <c r="Z25" s="144"/>
      <c r="AA25" s="144"/>
      <c r="AB25" s="144"/>
      <c r="AC25" s="145"/>
      <c r="AD25" s="143">
        <v>3</v>
      </c>
      <c r="AE25" s="145"/>
      <c r="AF25" s="143">
        <v>4</v>
      </c>
      <c r="AG25" s="145"/>
      <c r="AH25" s="143">
        <v>6</v>
      </c>
      <c r="AI25" s="145"/>
      <c r="AK25" s="148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52"/>
      <c r="AW25" s="153"/>
      <c r="AX25" s="152"/>
      <c r="AY25" s="153"/>
      <c r="AZ25" s="178"/>
      <c r="BA25" s="153"/>
    </row>
    <row r="26" spans="1:53" s="64" customFormat="1" ht="12" customHeight="1" x14ac:dyDescent="0.25">
      <c r="A26" s="135"/>
      <c r="B26" s="135"/>
      <c r="C26" s="139"/>
      <c r="D26" s="140"/>
      <c r="E26" s="139"/>
      <c r="F26" s="140"/>
      <c r="G26" s="164"/>
      <c r="H26" s="165"/>
      <c r="I26" s="139"/>
      <c r="J26" s="140"/>
      <c r="K26" s="164"/>
      <c r="L26" s="181"/>
      <c r="M26" s="165"/>
      <c r="N26" s="164"/>
      <c r="O26" s="165"/>
      <c r="P26" s="139"/>
      <c r="Q26" s="186"/>
      <c r="R26" s="140"/>
      <c r="U26" s="184"/>
      <c r="V26" s="184"/>
      <c r="W26" s="184"/>
      <c r="X26" s="184"/>
      <c r="Y26" s="184"/>
      <c r="Z26" s="184"/>
      <c r="AA26" s="184"/>
      <c r="AB26" s="184"/>
      <c r="AC26" s="184"/>
      <c r="AD26" s="179"/>
      <c r="AE26" s="179"/>
      <c r="AF26" s="179"/>
      <c r="AG26" s="179"/>
      <c r="AH26" s="179"/>
      <c r="AI26" s="179"/>
      <c r="AK26" s="146" t="s">
        <v>97</v>
      </c>
      <c r="AL26" s="191"/>
      <c r="AM26" s="191"/>
      <c r="AN26" s="191"/>
      <c r="AO26" s="191"/>
      <c r="AP26" s="191"/>
      <c r="AQ26" s="191"/>
      <c r="AR26" s="191"/>
      <c r="AS26" s="191"/>
      <c r="AT26" s="191"/>
      <c r="AU26" s="192"/>
      <c r="AV26" s="150">
        <v>3</v>
      </c>
      <c r="AW26" s="211"/>
      <c r="AX26" s="150">
        <v>6</v>
      </c>
      <c r="AY26" s="211"/>
      <c r="AZ26" s="150">
        <v>8</v>
      </c>
      <c r="BA26" s="211"/>
    </row>
    <row r="27" spans="1:53" s="64" customFormat="1" ht="12" customHeight="1" thickBot="1" x14ac:dyDescent="0.3">
      <c r="A27" s="136"/>
      <c r="B27" s="136"/>
      <c r="C27" s="141"/>
      <c r="D27" s="142"/>
      <c r="E27" s="141"/>
      <c r="F27" s="142"/>
      <c r="G27" s="166"/>
      <c r="H27" s="167"/>
      <c r="I27" s="141"/>
      <c r="J27" s="142"/>
      <c r="K27" s="166"/>
      <c r="L27" s="182"/>
      <c r="M27" s="167"/>
      <c r="N27" s="166"/>
      <c r="O27" s="167"/>
      <c r="P27" s="141"/>
      <c r="Q27" s="187"/>
      <c r="R27" s="142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K27" s="193"/>
      <c r="AL27" s="194"/>
      <c r="AM27" s="194"/>
      <c r="AN27" s="194"/>
      <c r="AO27" s="194"/>
      <c r="AP27" s="194"/>
      <c r="AQ27" s="194"/>
      <c r="AR27" s="194"/>
      <c r="AS27" s="194"/>
      <c r="AT27" s="194"/>
      <c r="AU27" s="195"/>
      <c r="AV27" s="212"/>
      <c r="AW27" s="213"/>
      <c r="AX27" s="212"/>
      <c r="AY27" s="213"/>
      <c r="AZ27" s="212"/>
      <c r="BA27" s="213"/>
    </row>
    <row r="28" spans="1:53" s="64" customFormat="1" ht="12" customHeight="1" thickBot="1" x14ac:dyDescent="0.3">
      <c r="A28" s="203">
        <v>1</v>
      </c>
      <c r="B28" s="65">
        <v>1</v>
      </c>
      <c r="C28" s="143">
        <v>15</v>
      </c>
      <c r="D28" s="145"/>
      <c r="E28" s="143">
        <v>2</v>
      </c>
      <c r="F28" s="145"/>
      <c r="G28" s="143"/>
      <c r="H28" s="145"/>
      <c r="I28" s="143"/>
      <c r="J28" s="145"/>
      <c r="K28" s="143"/>
      <c r="L28" s="144"/>
      <c r="M28" s="145"/>
      <c r="N28" s="143">
        <v>2</v>
      </c>
      <c r="O28" s="145"/>
      <c r="P28" s="143">
        <f>C28+E28+G28+I28+K28+N28</f>
        <v>19</v>
      </c>
      <c r="Q28" s="144"/>
      <c r="R28" s="145"/>
      <c r="U28" s="184"/>
      <c r="V28" s="184"/>
      <c r="W28" s="184"/>
      <c r="X28" s="184"/>
      <c r="Y28" s="184"/>
      <c r="Z28" s="184"/>
      <c r="AA28" s="184"/>
      <c r="AB28" s="184"/>
      <c r="AC28" s="184"/>
      <c r="AD28" s="179"/>
      <c r="AE28" s="179"/>
      <c r="AF28" s="179"/>
      <c r="AG28" s="179"/>
      <c r="AH28" s="179"/>
      <c r="AI28" s="179"/>
      <c r="AK28" s="196"/>
      <c r="AL28" s="197"/>
      <c r="AM28" s="197"/>
      <c r="AN28" s="197"/>
      <c r="AO28" s="197"/>
      <c r="AP28" s="197"/>
      <c r="AQ28" s="197"/>
      <c r="AR28" s="197"/>
      <c r="AS28" s="197"/>
      <c r="AT28" s="197"/>
      <c r="AU28" s="198"/>
      <c r="AV28" s="214"/>
      <c r="AW28" s="215"/>
      <c r="AX28" s="214"/>
      <c r="AY28" s="215"/>
      <c r="AZ28" s="214"/>
      <c r="BA28" s="215"/>
    </row>
    <row r="29" spans="1:53" s="64" customFormat="1" ht="11" thickBot="1" x14ac:dyDescent="0.3">
      <c r="A29" s="204"/>
      <c r="B29" s="65">
        <v>2</v>
      </c>
      <c r="C29" s="143">
        <v>18</v>
      </c>
      <c r="D29" s="145"/>
      <c r="E29" s="143">
        <v>3</v>
      </c>
      <c r="F29" s="145"/>
      <c r="G29" s="143">
        <v>2</v>
      </c>
      <c r="H29" s="145"/>
      <c r="I29" s="143"/>
      <c r="J29" s="145"/>
      <c r="K29" s="143"/>
      <c r="L29" s="144"/>
      <c r="M29" s="145"/>
      <c r="N29" s="143">
        <v>10</v>
      </c>
      <c r="O29" s="145"/>
      <c r="P29" s="143">
        <f>C29+E29+G29+I29+K29+N29</f>
        <v>33</v>
      </c>
      <c r="Q29" s="144"/>
      <c r="R29" s="145"/>
    </row>
    <row r="30" spans="1:53" s="64" customFormat="1" ht="11" thickBot="1" x14ac:dyDescent="0.3">
      <c r="A30" s="203">
        <v>2</v>
      </c>
      <c r="B30" s="65">
        <v>3</v>
      </c>
      <c r="C30" s="143">
        <v>6</v>
      </c>
      <c r="D30" s="145"/>
      <c r="E30" s="143"/>
      <c r="F30" s="145"/>
      <c r="G30" s="143">
        <v>4</v>
      </c>
      <c r="H30" s="145"/>
      <c r="I30" s="143">
        <v>1</v>
      </c>
      <c r="J30" s="145"/>
      <c r="K30" s="143">
        <v>6</v>
      </c>
      <c r="L30" s="144"/>
      <c r="M30" s="145"/>
      <c r="N30" s="143"/>
      <c r="O30" s="145"/>
      <c r="P30" s="143">
        <f>C30+E30+G30+I30+K30+N30</f>
        <v>17</v>
      </c>
      <c r="Q30" s="144"/>
      <c r="R30" s="145"/>
    </row>
    <row r="31" spans="1:53" s="64" customFormat="1" ht="13" thickBot="1" x14ac:dyDescent="0.3">
      <c r="A31" s="204"/>
      <c r="B31" s="65"/>
      <c r="C31" s="143"/>
      <c r="D31" s="145"/>
      <c r="E31" s="143"/>
      <c r="F31" s="145"/>
      <c r="G31" s="143"/>
      <c r="H31" s="145"/>
      <c r="I31" s="143"/>
      <c r="J31" s="144"/>
      <c r="K31" s="201"/>
      <c r="L31" s="201"/>
      <c r="M31" s="202"/>
      <c r="N31" s="143"/>
      <c r="O31" s="145"/>
      <c r="P31" s="143"/>
      <c r="Q31" s="144"/>
      <c r="R31" s="145"/>
    </row>
    <row r="32" spans="1:53" s="64" customFormat="1" ht="13" thickBot="1" x14ac:dyDescent="0.3">
      <c r="A32" s="199" t="s">
        <v>91</v>
      </c>
      <c r="B32" s="200"/>
      <c r="C32" s="143">
        <f>C28+C29+C30+C31</f>
        <v>39</v>
      </c>
      <c r="D32" s="145"/>
      <c r="E32" s="143">
        <f>E28+E29+E30+E31</f>
        <v>5</v>
      </c>
      <c r="F32" s="145"/>
      <c r="G32" s="143">
        <f>G28+G29+G30+G31</f>
        <v>6</v>
      </c>
      <c r="H32" s="145"/>
      <c r="I32" s="143">
        <f>I28+I29+I30+I31+K30</f>
        <v>7</v>
      </c>
      <c r="J32" s="144"/>
      <c r="K32" s="201"/>
      <c r="L32" s="201"/>
      <c r="M32" s="202"/>
      <c r="N32" s="143">
        <f>N28+N29+N30+N31</f>
        <v>12</v>
      </c>
      <c r="O32" s="145"/>
      <c r="P32" s="143">
        <f>P28+P29+P30+P31</f>
        <v>69</v>
      </c>
      <c r="Q32" s="144"/>
      <c r="R32" s="145"/>
    </row>
    <row r="38" spans="24:45" x14ac:dyDescent="0.3"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</row>
    <row r="39" spans="24:45" x14ac:dyDescent="0.3">
      <c r="X39" s="12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</row>
    <row r="40" spans="24:45" x14ac:dyDescent="0.3"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</row>
    <row r="41" spans="24:45" x14ac:dyDescent="0.3"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</row>
    <row r="42" spans="24:45" x14ac:dyDescent="0.3"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</row>
  </sheetData>
  <mergeCells count="120">
    <mergeCell ref="P28:R28"/>
    <mergeCell ref="U28:AC28"/>
    <mergeCell ref="AF28:AG28"/>
    <mergeCell ref="AH28:AI28"/>
    <mergeCell ref="AZ26:BA28"/>
    <mergeCell ref="AX26:AY28"/>
    <mergeCell ref="AV26:AW28"/>
    <mergeCell ref="AG14:AI14"/>
    <mergeCell ref="AV23:AW23"/>
    <mergeCell ref="E29:F29"/>
    <mergeCell ref="G29:H29"/>
    <mergeCell ref="A28:A29"/>
    <mergeCell ref="C28:D28"/>
    <mergeCell ref="E28:F28"/>
    <mergeCell ref="G28:H28"/>
    <mergeCell ref="I28:J28"/>
    <mergeCell ref="K28:M28"/>
    <mergeCell ref="C29:D29"/>
    <mergeCell ref="C31:D31"/>
    <mergeCell ref="A32:B32"/>
    <mergeCell ref="C32:D32"/>
    <mergeCell ref="I32:M32"/>
    <mergeCell ref="N32:O32"/>
    <mergeCell ref="A30:A31"/>
    <mergeCell ref="C30:D30"/>
    <mergeCell ref="E30:F30"/>
    <mergeCell ref="G30:H30"/>
    <mergeCell ref="K30:M30"/>
    <mergeCell ref="E32:F32"/>
    <mergeCell ref="G32:H32"/>
    <mergeCell ref="N30:O30"/>
    <mergeCell ref="N31:O31"/>
    <mergeCell ref="I30:J30"/>
    <mergeCell ref="E31:F31"/>
    <mergeCell ref="G31:H31"/>
    <mergeCell ref="I31:M31"/>
    <mergeCell ref="P29:R29"/>
    <mergeCell ref="P32:R32"/>
    <mergeCell ref="AD28:AE28"/>
    <mergeCell ref="P30:R30"/>
    <mergeCell ref="AH25:AI25"/>
    <mergeCell ref="I23:J27"/>
    <mergeCell ref="K23:M27"/>
    <mergeCell ref="AD23:AE23"/>
    <mergeCell ref="AF25:AG25"/>
    <mergeCell ref="U26:AC26"/>
    <mergeCell ref="AD26:AE26"/>
    <mergeCell ref="AF26:AG26"/>
    <mergeCell ref="AH26:AI26"/>
    <mergeCell ref="P23:R27"/>
    <mergeCell ref="U24:AC24"/>
    <mergeCell ref="AD24:AE24"/>
    <mergeCell ref="AF24:AG24"/>
    <mergeCell ref="AH24:AI24"/>
    <mergeCell ref="AD25:AE25"/>
    <mergeCell ref="P31:R31"/>
    <mergeCell ref="K29:M29"/>
    <mergeCell ref="N29:O29"/>
    <mergeCell ref="I29:J29"/>
    <mergeCell ref="N28:O28"/>
    <mergeCell ref="AW14:AW15"/>
    <mergeCell ref="U23:AC23"/>
    <mergeCell ref="AK23:AU23"/>
    <mergeCell ref="AF23:AG23"/>
    <mergeCell ref="AH23:AI23"/>
    <mergeCell ref="AA21:AE21"/>
    <mergeCell ref="U27:AI27"/>
    <mergeCell ref="U22:AI22"/>
    <mergeCell ref="AK22:BA22"/>
    <mergeCell ref="AX23:AY23"/>
    <mergeCell ref="AZ23:BA23"/>
    <mergeCell ref="AX14:BA14"/>
    <mergeCell ref="AX24:AY25"/>
    <mergeCell ref="AZ24:BA25"/>
    <mergeCell ref="AK26:AU28"/>
    <mergeCell ref="W14:W15"/>
    <mergeCell ref="B23:B27"/>
    <mergeCell ref="C23:D27"/>
    <mergeCell ref="U25:AC25"/>
    <mergeCell ref="AK24:AU25"/>
    <mergeCell ref="AV24:AW25"/>
    <mergeCell ref="A13:BA13"/>
    <mergeCell ref="A14:A16"/>
    <mergeCell ref="B14:E14"/>
    <mergeCell ref="F14:F15"/>
    <mergeCell ref="G14:I14"/>
    <mergeCell ref="J14:J15"/>
    <mergeCell ref="AJ14:AJ15"/>
    <mergeCell ref="AK14:AN14"/>
    <mergeCell ref="K14:N14"/>
    <mergeCell ref="O14:R14"/>
    <mergeCell ref="S14:S15"/>
    <mergeCell ref="T14:V14"/>
    <mergeCell ref="A23:A27"/>
    <mergeCell ref="E23:F27"/>
    <mergeCell ref="G23:H27"/>
    <mergeCell ref="A20:C20"/>
    <mergeCell ref="X14:Z14"/>
    <mergeCell ref="AO14:AR14"/>
    <mergeCell ref="N23:O27"/>
    <mergeCell ref="AM7:AV7"/>
    <mergeCell ref="AA14:AA15"/>
    <mergeCell ref="AB14:AE14"/>
    <mergeCell ref="AF14:AF15"/>
    <mergeCell ref="L1:AL1"/>
    <mergeCell ref="L2:AL2"/>
    <mergeCell ref="L3:AL3"/>
    <mergeCell ref="N7:AL7"/>
    <mergeCell ref="S6:AL6"/>
    <mergeCell ref="N8:AL8"/>
    <mergeCell ref="S9:AL9"/>
    <mergeCell ref="L10:AL10"/>
    <mergeCell ref="L4:AL4"/>
    <mergeCell ref="AS14:AS15"/>
    <mergeCell ref="AT14:AV14"/>
    <mergeCell ref="L5:AL5"/>
    <mergeCell ref="AS1:BA1"/>
    <mergeCell ref="AN2:AS2"/>
    <mergeCell ref="AT2:BA2"/>
    <mergeCell ref="AN5:BA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T66"/>
  <sheetViews>
    <sheetView tabSelected="1" view="pageBreakPreview" topLeftCell="A23" zoomScale="80" zoomScaleNormal="55" zoomScaleSheetLayoutView="80" workbookViewId="0">
      <selection activeCell="B24" sqref="B24"/>
    </sheetView>
  </sheetViews>
  <sheetFormatPr defaultColWidth="9.1796875" defaultRowHeight="17.5" x14ac:dyDescent="0.35"/>
  <cols>
    <col min="1" max="1" width="12.7265625" style="1" customWidth="1"/>
    <col min="2" max="2" width="42.7265625" style="2" customWidth="1"/>
    <col min="3" max="3" width="9.54296875" style="1" customWidth="1"/>
    <col min="4" max="4" width="12" style="1" customWidth="1"/>
    <col min="5" max="5" width="16.1796875" style="1" bestFit="1" customWidth="1"/>
    <col min="6" max="6" width="10.1796875" style="1" customWidth="1"/>
    <col min="7" max="7" width="13" style="1" customWidth="1"/>
    <col min="8" max="10" width="11.81640625" style="1" customWidth="1"/>
    <col min="11" max="11" width="13.7265625" style="1" customWidth="1"/>
    <col min="12" max="12" width="10.26953125" style="1" customWidth="1"/>
    <col min="13" max="13" width="5.453125" style="1" customWidth="1"/>
    <col min="14" max="14" width="9.1796875" style="1"/>
    <col min="15" max="15" width="5.1796875" style="1" customWidth="1"/>
    <col min="16" max="16" width="9.1796875" style="1"/>
    <col min="17" max="17" width="4.7265625" style="1" customWidth="1"/>
    <col min="18" max="18" width="15.453125" style="1" bestFit="1" customWidth="1"/>
    <col min="19" max="19" width="4.453125" style="1" customWidth="1"/>
    <col min="20" max="25" width="9.1796875" style="1"/>
    <col min="26" max="26" width="9.1796875" style="1" customWidth="1"/>
    <col min="27" max="16384" width="9.1796875" style="1"/>
  </cols>
  <sheetData>
    <row r="1" spans="1:21" x14ac:dyDescent="0.35">
      <c r="A1" s="230" t="s">
        <v>17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1" ht="18" x14ac:dyDescent="0.4">
      <c r="A2" s="5"/>
      <c r="B2" s="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 ht="15.75" customHeight="1" x14ac:dyDescent="0.35">
      <c r="A3" s="236" t="s">
        <v>15</v>
      </c>
      <c r="B3" s="239" t="s">
        <v>18</v>
      </c>
      <c r="C3" s="234" t="s">
        <v>0</v>
      </c>
      <c r="D3" s="234"/>
      <c r="E3" s="234"/>
      <c r="F3" s="232" t="s">
        <v>1</v>
      </c>
      <c r="G3" s="233"/>
      <c r="H3" s="233"/>
      <c r="I3" s="233"/>
      <c r="J3" s="233"/>
      <c r="K3" s="233"/>
      <c r="L3" s="10"/>
      <c r="M3" s="232" t="s">
        <v>2</v>
      </c>
      <c r="N3" s="233"/>
      <c r="O3" s="233"/>
      <c r="P3" s="233"/>
      <c r="Q3" s="233"/>
      <c r="R3" s="233"/>
      <c r="S3" s="233"/>
      <c r="T3" s="233"/>
    </row>
    <row r="4" spans="1:21" ht="23.25" customHeight="1" x14ac:dyDescent="0.35">
      <c r="A4" s="237"/>
      <c r="B4" s="240"/>
      <c r="C4" s="226" t="s">
        <v>3</v>
      </c>
      <c r="D4" s="226" t="s">
        <v>4</v>
      </c>
      <c r="E4" s="226" t="s">
        <v>13</v>
      </c>
      <c r="F4" s="226" t="s">
        <v>14</v>
      </c>
      <c r="G4" s="226" t="s">
        <v>5</v>
      </c>
      <c r="H4" s="243" t="s">
        <v>6</v>
      </c>
      <c r="I4" s="244"/>
      <c r="J4" s="244"/>
      <c r="K4" s="245"/>
      <c r="L4" s="226" t="s">
        <v>10</v>
      </c>
      <c r="M4" s="234" t="s">
        <v>7</v>
      </c>
      <c r="N4" s="234"/>
      <c r="O4" s="234"/>
      <c r="P4" s="234"/>
      <c r="Q4" s="234" t="s">
        <v>8</v>
      </c>
      <c r="R4" s="234"/>
      <c r="S4" s="234"/>
      <c r="T4" s="234"/>
    </row>
    <row r="5" spans="1:21" ht="18" x14ac:dyDescent="0.4">
      <c r="A5" s="237"/>
      <c r="B5" s="240"/>
      <c r="C5" s="226"/>
      <c r="D5" s="226"/>
      <c r="E5" s="226"/>
      <c r="F5" s="226"/>
      <c r="G5" s="226"/>
      <c r="H5" s="246"/>
      <c r="I5" s="247"/>
      <c r="J5" s="247"/>
      <c r="K5" s="248"/>
      <c r="L5" s="226"/>
      <c r="M5" s="234">
        <v>1</v>
      </c>
      <c r="N5" s="234"/>
      <c r="O5" s="224">
        <v>2</v>
      </c>
      <c r="P5" s="224"/>
      <c r="Q5" s="224">
        <v>3</v>
      </c>
      <c r="R5" s="224"/>
      <c r="S5" s="224">
        <v>4</v>
      </c>
      <c r="T5" s="224"/>
    </row>
    <row r="6" spans="1:21" ht="51" customHeight="1" x14ac:dyDescent="0.35">
      <c r="A6" s="237"/>
      <c r="B6" s="241"/>
      <c r="C6" s="226"/>
      <c r="D6" s="226"/>
      <c r="E6" s="226"/>
      <c r="F6" s="226"/>
      <c r="G6" s="226"/>
      <c r="H6" s="226" t="s">
        <v>19</v>
      </c>
      <c r="I6" s="226" t="s">
        <v>20</v>
      </c>
      <c r="J6" s="226" t="s">
        <v>21</v>
      </c>
      <c r="K6" s="226" t="s">
        <v>22</v>
      </c>
      <c r="L6" s="226"/>
      <c r="M6" s="232" t="s">
        <v>9</v>
      </c>
      <c r="N6" s="233"/>
      <c r="O6" s="233"/>
      <c r="P6" s="233"/>
      <c r="Q6" s="233"/>
      <c r="R6" s="233"/>
      <c r="S6" s="233"/>
      <c r="T6" s="233"/>
    </row>
    <row r="7" spans="1:21" ht="39.65" customHeight="1" x14ac:dyDescent="0.35">
      <c r="A7" s="238"/>
      <c r="B7" s="242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35">
        <v>15</v>
      </c>
      <c r="N7" s="235"/>
      <c r="O7" s="229">
        <v>18</v>
      </c>
      <c r="P7" s="229"/>
      <c r="Q7" s="229">
        <v>6</v>
      </c>
      <c r="R7" s="229"/>
      <c r="S7" s="229"/>
      <c r="T7" s="229"/>
    </row>
    <row r="8" spans="1:21" ht="18" x14ac:dyDescent="0.4">
      <c r="A8" s="85">
        <v>1</v>
      </c>
      <c r="B8" s="86">
        <v>2</v>
      </c>
      <c r="C8" s="85">
        <v>3</v>
      </c>
      <c r="D8" s="86">
        <v>4</v>
      </c>
      <c r="E8" s="85">
        <v>5</v>
      </c>
      <c r="F8" s="85">
        <v>6</v>
      </c>
      <c r="G8" s="85">
        <v>7</v>
      </c>
      <c r="H8" s="85">
        <v>8</v>
      </c>
      <c r="I8" s="85">
        <v>9</v>
      </c>
      <c r="J8" s="85">
        <v>10</v>
      </c>
      <c r="K8" s="85">
        <v>11</v>
      </c>
      <c r="L8" s="86">
        <v>12</v>
      </c>
      <c r="M8" s="225">
        <v>13</v>
      </c>
      <c r="N8" s="225"/>
      <c r="O8" s="223">
        <v>14</v>
      </c>
      <c r="P8" s="223"/>
      <c r="Q8" s="225">
        <v>15</v>
      </c>
      <c r="R8" s="225"/>
      <c r="S8" s="223">
        <v>16</v>
      </c>
      <c r="T8" s="223"/>
    </row>
    <row r="9" spans="1:21" x14ac:dyDescent="0.35">
      <c r="A9" s="218" t="s">
        <v>7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27"/>
      <c r="U9" s="21"/>
    </row>
    <row r="10" spans="1:21" x14ac:dyDescent="0.35">
      <c r="A10" s="218" t="s">
        <v>120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27"/>
      <c r="U10" s="21"/>
    </row>
    <row r="11" spans="1:21" s="3" customFormat="1" ht="26.25" customHeight="1" x14ac:dyDescent="0.4">
      <c r="A11" s="218" t="s">
        <v>121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27"/>
      <c r="U11" s="22"/>
    </row>
    <row r="12" spans="1:21" ht="36" x14ac:dyDescent="0.35">
      <c r="A12" s="110" t="s">
        <v>110</v>
      </c>
      <c r="B12" s="74" t="s">
        <v>102</v>
      </c>
      <c r="C12" s="70"/>
      <c r="D12" s="71">
        <v>1</v>
      </c>
      <c r="E12" s="71">
        <v>4</v>
      </c>
      <c r="F12" s="72">
        <v>120</v>
      </c>
      <c r="G12" s="71">
        <v>45</v>
      </c>
      <c r="H12" s="71">
        <v>30</v>
      </c>
      <c r="I12" s="71">
        <v>15</v>
      </c>
      <c r="J12" s="71">
        <v>0</v>
      </c>
      <c r="K12" s="71">
        <v>0</v>
      </c>
      <c r="L12" s="71">
        <f t="shared" ref="L12:L20" si="0">F12-G12</f>
        <v>75</v>
      </c>
      <c r="M12" s="71">
        <v>3</v>
      </c>
      <c r="N12" s="71">
        <v>45</v>
      </c>
      <c r="O12" s="71"/>
      <c r="P12" s="71">
        <f>O12*$O$7</f>
        <v>0</v>
      </c>
      <c r="Q12" s="71"/>
      <c r="R12" s="71">
        <f>Q12*Q7</f>
        <v>0</v>
      </c>
      <c r="S12" s="71"/>
      <c r="T12" s="71"/>
      <c r="U12" s="21"/>
    </row>
    <row r="13" spans="1:21" ht="36" x14ac:dyDescent="0.35">
      <c r="A13" s="111" t="s">
        <v>111</v>
      </c>
      <c r="B13" s="75" t="s">
        <v>103</v>
      </c>
      <c r="C13" s="68"/>
      <c r="D13" s="17">
        <v>1</v>
      </c>
      <c r="E13" s="17">
        <v>3</v>
      </c>
      <c r="F13" s="19">
        <v>90</v>
      </c>
      <c r="G13" s="17">
        <v>30</v>
      </c>
      <c r="H13" s="17">
        <v>0</v>
      </c>
      <c r="I13" s="17">
        <v>30</v>
      </c>
      <c r="J13" s="17">
        <v>0</v>
      </c>
      <c r="K13" s="17">
        <v>0</v>
      </c>
      <c r="L13" s="17">
        <f t="shared" si="0"/>
        <v>60</v>
      </c>
      <c r="M13" s="17">
        <v>2</v>
      </c>
      <c r="N13" s="17">
        <v>30</v>
      </c>
      <c r="O13" s="17"/>
      <c r="P13" s="17">
        <f t="shared" ref="P13:P20" si="1">O13*$O$7</f>
        <v>0</v>
      </c>
      <c r="Q13" s="17"/>
      <c r="R13" s="17">
        <f>Q13*Q8</f>
        <v>0</v>
      </c>
      <c r="S13" s="17"/>
      <c r="T13" s="17"/>
      <c r="U13" s="21"/>
    </row>
    <row r="14" spans="1:21" ht="36" x14ac:dyDescent="0.35">
      <c r="A14" s="111" t="s">
        <v>112</v>
      </c>
      <c r="B14" s="75" t="s">
        <v>104</v>
      </c>
      <c r="C14" s="67"/>
      <c r="D14" s="17">
        <v>1</v>
      </c>
      <c r="E14" s="17">
        <f t="shared" ref="E14:E20" si="2">F14/30</f>
        <v>4</v>
      </c>
      <c r="F14" s="19">
        <v>120</v>
      </c>
      <c r="G14" s="17">
        <v>45</v>
      </c>
      <c r="H14" s="17">
        <v>15</v>
      </c>
      <c r="I14" s="17">
        <v>30</v>
      </c>
      <c r="J14" s="17">
        <v>0</v>
      </c>
      <c r="K14" s="17">
        <v>0</v>
      </c>
      <c r="L14" s="17">
        <f t="shared" si="0"/>
        <v>75</v>
      </c>
      <c r="M14" s="17">
        <v>3</v>
      </c>
      <c r="N14" s="17">
        <v>45</v>
      </c>
      <c r="O14" s="17"/>
      <c r="P14" s="17">
        <f t="shared" si="1"/>
        <v>0</v>
      </c>
      <c r="Q14" s="17"/>
      <c r="R14" s="17">
        <f>Q14*Q9</f>
        <v>0</v>
      </c>
      <c r="S14" s="17"/>
      <c r="T14" s="17"/>
      <c r="U14" s="21"/>
    </row>
    <row r="15" spans="1:21" x14ac:dyDescent="0.35">
      <c r="A15" s="228" t="s">
        <v>122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27"/>
      <c r="U15" s="21"/>
    </row>
    <row r="16" spans="1:21" ht="36" x14ac:dyDescent="0.35">
      <c r="A16" s="111" t="s">
        <v>113</v>
      </c>
      <c r="B16" s="75" t="s">
        <v>105</v>
      </c>
      <c r="C16" s="67">
        <v>1</v>
      </c>
      <c r="D16" s="17"/>
      <c r="E16" s="17">
        <v>4</v>
      </c>
      <c r="F16" s="19">
        <v>120</v>
      </c>
      <c r="G16" s="17">
        <v>45</v>
      </c>
      <c r="H16" s="17">
        <v>15</v>
      </c>
      <c r="I16" s="17">
        <v>0</v>
      </c>
      <c r="J16" s="17">
        <v>0</v>
      </c>
      <c r="K16" s="17">
        <v>30</v>
      </c>
      <c r="L16" s="17">
        <f t="shared" si="0"/>
        <v>75</v>
      </c>
      <c r="M16" s="17">
        <v>3</v>
      </c>
      <c r="N16" s="17">
        <v>45</v>
      </c>
      <c r="O16" s="17"/>
      <c r="P16" s="17">
        <f t="shared" si="1"/>
        <v>0</v>
      </c>
      <c r="Q16" s="17"/>
      <c r="R16" s="17">
        <f>Q16*Q11</f>
        <v>0</v>
      </c>
      <c r="S16" s="17"/>
      <c r="T16" s="17"/>
      <c r="U16" s="21"/>
    </row>
    <row r="17" spans="1:21" ht="18" x14ac:dyDescent="0.35">
      <c r="A17" s="111" t="s">
        <v>114</v>
      </c>
      <c r="B17" s="75" t="s">
        <v>106</v>
      </c>
      <c r="C17" s="67">
        <v>1</v>
      </c>
      <c r="D17" s="17"/>
      <c r="E17" s="17">
        <v>5</v>
      </c>
      <c r="F17" s="19">
        <v>150</v>
      </c>
      <c r="G17" s="17">
        <v>60</v>
      </c>
      <c r="H17" s="17">
        <v>30</v>
      </c>
      <c r="I17" s="17">
        <v>30</v>
      </c>
      <c r="J17" s="17">
        <v>0</v>
      </c>
      <c r="K17" s="17">
        <v>0</v>
      </c>
      <c r="L17" s="17">
        <f t="shared" si="0"/>
        <v>90</v>
      </c>
      <c r="M17" s="17">
        <v>4</v>
      </c>
      <c r="N17" s="17">
        <v>60</v>
      </c>
      <c r="O17" s="17"/>
      <c r="P17" s="17">
        <f t="shared" si="1"/>
        <v>0</v>
      </c>
      <c r="Q17" s="17"/>
      <c r="R17" s="17">
        <f>Q17*Q12</f>
        <v>0</v>
      </c>
      <c r="S17" s="17"/>
      <c r="T17" s="17"/>
      <c r="U17" s="21"/>
    </row>
    <row r="18" spans="1:21" ht="54" x14ac:dyDescent="0.4">
      <c r="A18" s="111" t="s">
        <v>115</v>
      </c>
      <c r="B18" s="69" t="s">
        <v>153</v>
      </c>
      <c r="C18" s="17">
        <v>2</v>
      </c>
      <c r="D18" s="17"/>
      <c r="E18" s="17">
        <v>4</v>
      </c>
      <c r="F18" s="19">
        <v>120</v>
      </c>
      <c r="G18" s="17">
        <v>54</v>
      </c>
      <c r="H18" s="17">
        <v>36</v>
      </c>
      <c r="I18" s="17">
        <v>18</v>
      </c>
      <c r="J18" s="17">
        <v>0</v>
      </c>
      <c r="K18" s="17">
        <v>0</v>
      </c>
      <c r="L18" s="17">
        <f t="shared" si="0"/>
        <v>66</v>
      </c>
      <c r="M18" s="17"/>
      <c r="N18" s="17">
        <f>M18*$M$7</f>
        <v>0</v>
      </c>
      <c r="O18" s="17">
        <v>3</v>
      </c>
      <c r="P18" s="17">
        <v>54</v>
      </c>
      <c r="Q18" s="17"/>
      <c r="R18" s="17">
        <f>Q18*Q13</f>
        <v>0</v>
      </c>
      <c r="S18" s="17"/>
      <c r="T18" s="17"/>
      <c r="U18" s="21"/>
    </row>
    <row r="19" spans="1:21" ht="54" x14ac:dyDescent="0.4">
      <c r="A19" s="111" t="s">
        <v>116</v>
      </c>
      <c r="B19" s="18" t="s">
        <v>154</v>
      </c>
      <c r="C19" s="20">
        <v>2</v>
      </c>
      <c r="D19" s="17"/>
      <c r="E19" s="17">
        <v>4</v>
      </c>
      <c r="F19" s="19">
        <v>120</v>
      </c>
      <c r="G19" s="17">
        <v>54</v>
      </c>
      <c r="H19" s="17">
        <v>36</v>
      </c>
      <c r="I19" s="17">
        <v>18</v>
      </c>
      <c r="J19" s="17">
        <v>0</v>
      </c>
      <c r="K19" s="17">
        <v>0</v>
      </c>
      <c r="L19" s="17">
        <f t="shared" si="0"/>
        <v>66</v>
      </c>
      <c r="M19" s="17"/>
      <c r="N19" s="17">
        <f>M19*$M$7</f>
        <v>0</v>
      </c>
      <c r="O19" s="17">
        <v>3</v>
      </c>
      <c r="P19" s="17">
        <v>54</v>
      </c>
      <c r="Q19" s="17"/>
      <c r="R19" s="17">
        <f>Q19*Q14</f>
        <v>0</v>
      </c>
      <c r="S19" s="17"/>
      <c r="T19" s="17"/>
      <c r="U19" s="21"/>
    </row>
    <row r="20" spans="1:21" ht="54" x14ac:dyDescent="0.4">
      <c r="A20" s="111" t="s">
        <v>117</v>
      </c>
      <c r="B20" s="18" t="s">
        <v>155</v>
      </c>
      <c r="C20" s="17">
        <v>2</v>
      </c>
      <c r="D20" s="17"/>
      <c r="E20" s="17">
        <f t="shared" si="2"/>
        <v>5</v>
      </c>
      <c r="F20" s="19">
        <v>150</v>
      </c>
      <c r="G20" s="17">
        <v>72</v>
      </c>
      <c r="H20" s="17">
        <v>36</v>
      </c>
      <c r="I20" s="17">
        <v>36</v>
      </c>
      <c r="J20" s="17">
        <v>0</v>
      </c>
      <c r="K20" s="17">
        <v>0</v>
      </c>
      <c r="L20" s="17">
        <f t="shared" si="0"/>
        <v>78</v>
      </c>
      <c r="M20" s="17"/>
      <c r="N20" s="17">
        <f>M20*$M$7</f>
        <v>0</v>
      </c>
      <c r="O20" s="17">
        <v>4</v>
      </c>
      <c r="P20" s="17">
        <f t="shared" si="1"/>
        <v>72</v>
      </c>
      <c r="Q20" s="17"/>
      <c r="R20" s="17">
        <f>Q20*Q16</f>
        <v>0</v>
      </c>
      <c r="S20" s="17"/>
      <c r="T20" s="17"/>
      <c r="U20" s="21"/>
    </row>
    <row r="21" spans="1:21" ht="54" x14ac:dyDescent="0.4">
      <c r="A21" s="111" t="s">
        <v>118</v>
      </c>
      <c r="B21" s="18" t="s">
        <v>107</v>
      </c>
      <c r="C21" s="17"/>
      <c r="D21" s="17">
        <v>2</v>
      </c>
      <c r="E21" s="17">
        <v>4</v>
      </c>
      <c r="F21" s="19">
        <v>120</v>
      </c>
      <c r="G21" s="17">
        <v>54</v>
      </c>
      <c r="H21" s="17">
        <v>36</v>
      </c>
      <c r="I21" s="17">
        <v>18</v>
      </c>
      <c r="J21" s="17">
        <v>0</v>
      </c>
      <c r="K21" s="17">
        <v>0</v>
      </c>
      <c r="L21" s="17">
        <f>F21-G21</f>
        <v>66</v>
      </c>
      <c r="M21" s="17"/>
      <c r="N21" s="17">
        <f>M21*$M$7</f>
        <v>0</v>
      </c>
      <c r="O21" s="17">
        <v>3</v>
      </c>
      <c r="P21" s="17">
        <v>54</v>
      </c>
      <c r="Q21" s="17"/>
      <c r="R21" s="17">
        <f>Q21*Q17</f>
        <v>0</v>
      </c>
      <c r="S21" s="17"/>
      <c r="T21" s="17"/>
      <c r="U21" s="21"/>
    </row>
    <row r="22" spans="1:21" ht="34.5" customHeight="1" x14ac:dyDescent="0.4">
      <c r="A22" s="111" t="s">
        <v>119</v>
      </c>
      <c r="B22" s="76" t="s">
        <v>108</v>
      </c>
      <c r="C22" s="67"/>
      <c r="D22" s="67">
        <v>2</v>
      </c>
      <c r="E22" s="67">
        <v>4</v>
      </c>
      <c r="F22" s="77">
        <v>120</v>
      </c>
      <c r="G22" s="67">
        <v>54</v>
      </c>
      <c r="H22" s="67">
        <v>36</v>
      </c>
      <c r="I22" s="67">
        <v>18</v>
      </c>
      <c r="J22" s="67">
        <v>0</v>
      </c>
      <c r="K22" s="67">
        <v>0</v>
      </c>
      <c r="L22" s="17">
        <f t="shared" ref="L22" si="3">F22-G22</f>
        <v>66</v>
      </c>
      <c r="M22" s="67"/>
      <c r="N22" s="67">
        <v>0</v>
      </c>
      <c r="O22" s="67">
        <v>3</v>
      </c>
      <c r="P22" s="67">
        <v>54</v>
      </c>
      <c r="Q22" s="67"/>
      <c r="R22" s="67">
        <v>0</v>
      </c>
      <c r="S22" s="67"/>
      <c r="T22" s="67"/>
      <c r="U22" s="21"/>
    </row>
    <row r="23" spans="1:21" ht="57.75" customHeight="1" x14ac:dyDescent="0.4">
      <c r="A23" s="111" t="s">
        <v>124</v>
      </c>
      <c r="B23" s="76" t="s">
        <v>156</v>
      </c>
      <c r="C23" s="68">
        <v>1</v>
      </c>
      <c r="D23" s="67"/>
      <c r="E23" s="67">
        <v>4</v>
      </c>
      <c r="F23" s="77">
        <v>120</v>
      </c>
      <c r="G23" s="67">
        <v>45</v>
      </c>
      <c r="H23" s="67">
        <v>15</v>
      </c>
      <c r="I23" s="67">
        <v>30</v>
      </c>
      <c r="J23" s="67">
        <v>0</v>
      </c>
      <c r="K23" s="67">
        <v>0</v>
      </c>
      <c r="L23" s="67">
        <v>75</v>
      </c>
      <c r="M23" s="67">
        <v>3</v>
      </c>
      <c r="N23" s="67">
        <v>45</v>
      </c>
      <c r="O23" s="67"/>
      <c r="P23" s="67">
        <v>0</v>
      </c>
      <c r="Q23" s="67"/>
      <c r="R23" s="67">
        <v>0</v>
      </c>
      <c r="S23" s="67"/>
      <c r="T23" s="67"/>
      <c r="U23" s="21"/>
    </row>
    <row r="24" spans="1:21" ht="36" customHeight="1" x14ac:dyDescent="0.4">
      <c r="A24" s="111" t="s">
        <v>157</v>
      </c>
      <c r="B24" s="76" t="s">
        <v>158</v>
      </c>
      <c r="C24" s="68"/>
      <c r="D24" s="67">
        <v>1</v>
      </c>
      <c r="E24" s="67">
        <v>4</v>
      </c>
      <c r="F24" s="77">
        <v>120</v>
      </c>
      <c r="G24" s="67">
        <v>45</v>
      </c>
      <c r="H24" s="67">
        <v>30</v>
      </c>
      <c r="I24" s="67">
        <v>15</v>
      </c>
      <c r="J24" s="67">
        <v>0</v>
      </c>
      <c r="K24" s="67">
        <v>0</v>
      </c>
      <c r="L24" s="67">
        <v>75</v>
      </c>
      <c r="M24" s="67">
        <v>3</v>
      </c>
      <c r="N24" s="67">
        <v>45</v>
      </c>
      <c r="O24" s="67"/>
      <c r="P24" s="67">
        <v>0</v>
      </c>
      <c r="Q24" s="67"/>
      <c r="R24" s="67">
        <v>0</v>
      </c>
      <c r="S24" s="67"/>
      <c r="T24" s="67"/>
      <c r="U24" s="21"/>
    </row>
    <row r="25" spans="1:21" ht="21.75" customHeight="1" x14ac:dyDescent="0.4">
      <c r="A25" s="111" t="s">
        <v>125</v>
      </c>
      <c r="B25" s="76" t="s">
        <v>129</v>
      </c>
      <c r="C25" s="68"/>
      <c r="D25" s="67" t="s">
        <v>152</v>
      </c>
      <c r="E25" s="67">
        <v>3</v>
      </c>
      <c r="F25" s="77">
        <v>90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90</v>
      </c>
      <c r="M25" s="67"/>
      <c r="N25" s="67">
        <v>0</v>
      </c>
      <c r="O25" s="67"/>
      <c r="P25" s="67">
        <v>0</v>
      </c>
      <c r="Q25" s="67"/>
      <c r="R25" s="67">
        <v>0</v>
      </c>
      <c r="S25" s="67"/>
      <c r="T25" s="67"/>
      <c r="U25" s="21"/>
    </row>
    <row r="26" spans="1:21" s="6" customFormat="1" ht="26.25" customHeight="1" x14ac:dyDescent="0.35">
      <c r="A26" s="221" t="s">
        <v>23</v>
      </c>
      <c r="B26" s="222"/>
      <c r="C26" s="17"/>
      <c r="D26" s="17"/>
      <c r="E26" s="73">
        <f t="shared" ref="E26:R26" si="4">SUM(E12:E25)</f>
        <v>52</v>
      </c>
      <c r="F26" s="73">
        <f t="shared" si="4"/>
        <v>1560</v>
      </c>
      <c r="G26" s="73">
        <f t="shared" si="4"/>
        <v>603</v>
      </c>
      <c r="H26" s="73">
        <f t="shared" si="4"/>
        <v>315</v>
      </c>
      <c r="I26" s="73">
        <f t="shared" si="4"/>
        <v>258</v>
      </c>
      <c r="J26" s="73">
        <f t="shared" si="4"/>
        <v>0</v>
      </c>
      <c r="K26" s="73">
        <f t="shared" si="4"/>
        <v>30</v>
      </c>
      <c r="L26" s="73">
        <f t="shared" si="4"/>
        <v>957</v>
      </c>
      <c r="M26" s="73">
        <f t="shared" si="4"/>
        <v>21</v>
      </c>
      <c r="N26" s="73">
        <f t="shared" si="4"/>
        <v>315</v>
      </c>
      <c r="O26" s="73">
        <f t="shared" si="4"/>
        <v>16</v>
      </c>
      <c r="P26" s="73">
        <f t="shared" si="4"/>
        <v>288</v>
      </c>
      <c r="Q26" s="73">
        <f t="shared" si="4"/>
        <v>0</v>
      </c>
      <c r="R26" s="73">
        <f t="shared" si="4"/>
        <v>0</v>
      </c>
      <c r="S26" s="73"/>
      <c r="T26" s="73"/>
      <c r="U26" s="23"/>
    </row>
    <row r="27" spans="1:21" s="6" customFormat="1" x14ac:dyDescent="0.35">
      <c r="A27" s="218" t="s">
        <v>140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20"/>
      <c r="U27" s="23"/>
    </row>
    <row r="28" spans="1:21" s="6" customFormat="1" ht="18" x14ac:dyDescent="0.4">
      <c r="A28" s="24" t="s">
        <v>138</v>
      </c>
      <c r="B28" s="8" t="s">
        <v>137</v>
      </c>
      <c r="C28" s="17"/>
      <c r="D28" s="17">
        <v>2</v>
      </c>
      <c r="E28" s="17">
        <f>F28/30</f>
        <v>4</v>
      </c>
      <c r="F28" s="17">
        <v>120</v>
      </c>
      <c r="G28" s="17">
        <v>54</v>
      </c>
      <c r="H28" s="17">
        <v>36</v>
      </c>
      <c r="I28" s="17">
        <v>18</v>
      </c>
      <c r="J28" s="17">
        <v>0</v>
      </c>
      <c r="K28" s="17">
        <v>0</v>
      </c>
      <c r="L28" s="17">
        <f t="shared" ref="L28" si="5">F28-G28</f>
        <v>66</v>
      </c>
      <c r="M28" s="17"/>
      <c r="N28" s="17">
        <v>0</v>
      </c>
      <c r="O28" s="17">
        <v>3</v>
      </c>
      <c r="P28" s="17">
        <f>O28*$O$7</f>
        <v>54</v>
      </c>
      <c r="Q28" s="17"/>
      <c r="R28" s="17">
        <f>Q28*$Q$7</f>
        <v>0</v>
      </c>
      <c r="S28" s="17"/>
      <c r="T28" s="17"/>
      <c r="U28" s="23"/>
    </row>
    <row r="29" spans="1:21" s="6" customFormat="1" ht="24" customHeight="1" x14ac:dyDescent="0.4">
      <c r="A29" s="93" t="s">
        <v>138</v>
      </c>
      <c r="B29" s="8" t="s">
        <v>137</v>
      </c>
      <c r="C29" s="17"/>
      <c r="D29" s="17">
        <v>2</v>
      </c>
      <c r="E29" s="17">
        <f t="shared" ref="E29" si="6">F29/30</f>
        <v>4</v>
      </c>
      <c r="F29" s="17">
        <v>120</v>
      </c>
      <c r="G29" s="17">
        <v>54</v>
      </c>
      <c r="H29" s="17">
        <v>36</v>
      </c>
      <c r="I29" s="17">
        <v>18</v>
      </c>
      <c r="J29" s="17">
        <v>0</v>
      </c>
      <c r="K29" s="17">
        <v>0</v>
      </c>
      <c r="L29" s="17">
        <f>F29-G29</f>
        <v>66</v>
      </c>
      <c r="M29" s="17"/>
      <c r="N29" s="17">
        <v>0</v>
      </c>
      <c r="O29" s="17">
        <v>3</v>
      </c>
      <c r="P29" s="17">
        <f t="shared" ref="P29" si="7">O29*$O$7</f>
        <v>54</v>
      </c>
      <c r="Q29" s="17"/>
      <c r="R29" s="17">
        <v>0</v>
      </c>
      <c r="S29" s="17"/>
      <c r="T29" s="17"/>
      <c r="U29" s="23"/>
    </row>
    <row r="30" spans="1:21" ht="18" x14ac:dyDescent="0.35">
      <c r="A30" s="216" t="s">
        <v>123</v>
      </c>
      <c r="B30" s="217"/>
      <c r="C30" s="17"/>
      <c r="D30" s="17"/>
      <c r="E30" s="73">
        <f t="shared" ref="E30:R30" si="8">SUM(E28:E29)</f>
        <v>8</v>
      </c>
      <c r="F30" s="73">
        <f t="shared" si="8"/>
        <v>240</v>
      </c>
      <c r="G30" s="73">
        <f t="shared" si="8"/>
        <v>108</v>
      </c>
      <c r="H30" s="73">
        <f t="shared" si="8"/>
        <v>72</v>
      </c>
      <c r="I30" s="73">
        <f t="shared" si="8"/>
        <v>36</v>
      </c>
      <c r="J30" s="73">
        <f t="shared" si="8"/>
        <v>0</v>
      </c>
      <c r="K30" s="73">
        <f t="shared" si="8"/>
        <v>0</v>
      </c>
      <c r="L30" s="73">
        <f t="shared" si="8"/>
        <v>132</v>
      </c>
      <c r="M30" s="73">
        <f t="shared" si="8"/>
        <v>0</v>
      </c>
      <c r="N30" s="73">
        <f t="shared" si="8"/>
        <v>0</v>
      </c>
      <c r="O30" s="73">
        <f t="shared" si="8"/>
        <v>6</v>
      </c>
      <c r="P30" s="73">
        <f t="shared" si="8"/>
        <v>108</v>
      </c>
      <c r="Q30" s="73">
        <f t="shared" si="8"/>
        <v>0</v>
      </c>
      <c r="R30" s="73">
        <f t="shared" si="8"/>
        <v>0</v>
      </c>
      <c r="S30" s="73"/>
      <c r="T30" s="73"/>
      <c r="U30" s="21"/>
    </row>
    <row r="31" spans="1:21" ht="18" thickBot="1" x14ac:dyDescent="0.4">
      <c r="A31" s="249" t="s">
        <v>24</v>
      </c>
      <c r="B31" s="250"/>
      <c r="C31" s="78"/>
      <c r="D31" s="78"/>
      <c r="E31" s="79">
        <f t="shared" ref="E31:R31" si="9">E26+E30</f>
        <v>60</v>
      </c>
      <c r="F31" s="79">
        <f t="shared" si="9"/>
        <v>1800</v>
      </c>
      <c r="G31" s="79">
        <f t="shared" si="9"/>
        <v>711</v>
      </c>
      <c r="H31" s="79">
        <f t="shared" si="9"/>
        <v>387</v>
      </c>
      <c r="I31" s="79">
        <f t="shared" si="9"/>
        <v>294</v>
      </c>
      <c r="J31" s="79">
        <f t="shared" si="9"/>
        <v>0</v>
      </c>
      <c r="K31" s="79">
        <f t="shared" si="9"/>
        <v>30</v>
      </c>
      <c r="L31" s="79">
        <f t="shared" si="9"/>
        <v>1089</v>
      </c>
      <c r="M31" s="79">
        <f t="shared" si="9"/>
        <v>21</v>
      </c>
      <c r="N31" s="79">
        <f t="shared" si="9"/>
        <v>315</v>
      </c>
      <c r="O31" s="79">
        <f t="shared" si="9"/>
        <v>22</v>
      </c>
      <c r="P31" s="79">
        <f t="shared" si="9"/>
        <v>396</v>
      </c>
      <c r="Q31" s="79">
        <f t="shared" si="9"/>
        <v>0</v>
      </c>
      <c r="R31" s="79">
        <f t="shared" si="9"/>
        <v>0</v>
      </c>
      <c r="S31" s="79"/>
      <c r="T31" s="79"/>
      <c r="U31" s="21"/>
    </row>
    <row r="32" spans="1:21" s="3" customFormat="1" ht="26.25" customHeight="1" x14ac:dyDescent="0.4">
      <c r="A32" s="251" t="s">
        <v>8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2"/>
    </row>
    <row r="33" spans="1:77" s="3" customFormat="1" ht="26.25" customHeight="1" x14ac:dyDescent="0.4">
      <c r="A33" s="218" t="s">
        <v>120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20"/>
      <c r="U33" s="22"/>
    </row>
    <row r="34" spans="1:77" x14ac:dyDescent="0.35">
      <c r="A34" s="228" t="s">
        <v>122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20"/>
      <c r="U34" s="21"/>
    </row>
    <row r="35" spans="1:77" ht="18" x14ac:dyDescent="0.4">
      <c r="A35" s="66" t="s">
        <v>126</v>
      </c>
      <c r="B35" s="18" t="s">
        <v>128</v>
      </c>
      <c r="C35" s="20"/>
      <c r="D35" s="17" t="s">
        <v>135</v>
      </c>
      <c r="E35" s="17">
        <v>6</v>
      </c>
      <c r="F35" s="19">
        <v>180</v>
      </c>
      <c r="G35" s="17">
        <f>N35+P35+R35+T35</f>
        <v>0</v>
      </c>
      <c r="H35" s="17">
        <f>G35-K35-I35-J35</f>
        <v>0</v>
      </c>
      <c r="I35" s="17">
        <v>0</v>
      </c>
      <c r="J35" s="17">
        <v>0</v>
      </c>
      <c r="K35" s="17">
        <v>0</v>
      </c>
      <c r="L35" s="17">
        <f>F35-G35</f>
        <v>180</v>
      </c>
      <c r="M35" s="17"/>
      <c r="N35" s="17">
        <f>M35*$M$7</f>
        <v>0</v>
      </c>
      <c r="O35" s="17"/>
      <c r="P35" s="17">
        <f>O35*$O$7</f>
        <v>0</v>
      </c>
      <c r="Q35" s="17"/>
      <c r="R35" s="17">
        <f>Q35*$Q$7</f>
        <v>0</v>
      </c>
      <c r="S35" s="17"/>
      <c r="T35" s="17"/>
      <c r="U35" s="21"/>
    </row>
    <row r="36" spans="1:77" ht="18" x14ac:dyDescent="0.4">
      <c r="A36" s="66" t="s">
        <v>127</v>
      </c>
      <c r="B36" s="18" t="s">
        <v>97</v>
      </c>
      <c r="C36" s="20">
        <v>3</v>
      </c>
      <c r="D36" s="17"/>
      <c r="E36" s="17">
        <v>8</v>
      </c>
      <c r="F36" s="19">
        <v>240</v>
      </c>
      <c r="G36" s="17">
        <f>N36+P36+R36+T36</f>
        <v>0</v>
      </c>
      <c r="H36" s="17">
        <f>G36-K36-I36-J36</f>
        <v>0</v>
      </c>
      <c r="I36" s="17">
        <v>0</v>
      </c>
      <c r="J36" s="17">
        <v>0</v>
      </c>
      <c r="K36" s="17">
        <v>0</v>
      </c>
      <c r="L36" s="17">
        <f>F36-G36</f>
        <v>240</v>
      </c>
      <c r="M36" s="17"/>
      <c r="N36" s="17">
        <f>M36*$M$7</f>
        <v>0</v>
      </c>
      <c r="O36" s="17"/>
      <c r="P36" s="17">
        <f>O36*$O$7</f>
        <v>0</v>
      </c>
      <c r="Q36" s="17"/>
      <c r="R36" s="17">
        <f>Q36*$Q$7</f>
        <v>0</v>
      </c>
      <c r="S36" s="17"/>
      <c r="T36" s="17"/>
      <c r="U36" s="21"/>
    </row>
    <row r="37" spans="1:77" ht="18" x14ac:dyDescent="0.4">
      <c r="A37" s="66" t="s">
        <v>159</v>
      </c>
      <c r="B37" s="18" t="s">
        <v>109</v>
      </c>
      <c r="C37" s="20">
        <v>3</v>
      </c>
      <c r="D37" s="17"/>
      <c r="E37" s="17"/>
      <c r="F37" s="19"/>
      <c r="G37" s="17">
        <f>N37+P37+R37+T37</f>
        <v>0</v>
      </c>
      <c r="H37" s="17">
        <f>G37-K37-I37-J37</f>
        <v>0</v>
      </c>
      <c r="I37" s="17">
        <v>0</v>
      </c>
      <c r="J37" s="17">
        <v>0</v>
      </c>
      <c r="K37" s="17">
        <v>0</v>
      </c>
      <c r="L37" s="17">
        <f>F37-G37</f>
        <v>0</v>
      </c>
      <c r="M37" s="17"/>
      <c r="N37" s="17">
        <f>M37*$M$7</f>
        <v>0</v>
      </c>
      <c r="O37" s="17"/>
      <c r="P37" s="17">
        <f>O37*$O$7</f>
        <v>0</v>
      </c>
      <c r="Q37" s="17"/>
      <c r="R37" s="17">
        <f>Q37*$Q$7</f>
        <v>0</v>
      </c>
      <c r="S37" s="17"/>
      <c r="T37" s="17"/>
      <c r="U37" s="21"/>
    </row>
    <row r="38" spans="1:77" s="6" customFormat="1" ht="18.75" customHeight="1" x14ac:dyDescent="0.35">
      <c r="A38" s="221" t="s">
        <v>23</v>
      </c>
      <c r="B38" s="222"/>
      <c r="C38" s="17"/>
      <c r="D38" s="17"/>
      <c r="E38" s="73">
        <f>SUM(E35:E37)</f>
        <v>14</v>
      </c>
      <c r="F38" s="73">
        <v>540</v>
      </c>
      <c r="G38" s="73">
        <f t="shared" ref="G38:R38" si="10">SUM(G37:G37)</f>
        <v>0</v>
      </c>
      <c r="H38" s="73">
        <f t="shared" si="10"/>
        <v>0</v>
      </c>
      <c r="I38" s="73">
        <f t="shared" si="10"/>
        <v>0</v>
      </c>
      <c r="J38" s="73">
        <f t="shared" si="10"/>
        <v>0</v>
      </c>
      <c r="K38" s="73">
        <f t="shared" si="10"/>
        <v>0</v>
      </c>
      <c r="L38" s="73">
        <v>540</v>
      </c>
      <c r="M38" s="73">
        <f t="shared" si="10"/>
        <v>0</v>
      </c>
      <c r="N38" s="73">
        <f t="shared" si="10"/>
        <v>0</v>
      </c>
      <c r="O38" s="73">
        <f t="shared" si="10"/>
        <v>0</v>
      </c>
      <c r="P38" s="73">
        <f t="shared" si="10"/>
        <v>0</v>
      </c>
      <c r="Q38" s="73"/>
      <c r="R38" s="73">
        <f t="shared" si="10"/>
        <v>0</v>
      </c>
      <c r="S38" s="73"/>
      <c r="T38" s="73"/>
      <c r="U38" s="23"/>
    </row>
    <row r="39" spans="1:77" s="6" customFormat="1" x14ac:dyDescent="0.35">
      <c r="A39" s="218" t="s">
        <v>140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20"/>
      <c r="U39" s="23"/>
    </row>
    <row r="40" spans="1:77" s="6" customFormat="1" ht="18" x14ac:dyDescent="0.4">
      <c r="A40" s="24" t="s">
        <v>138</v>
      </c>
      <c r="B40" s="8" t="s">
        <v>137</v>
      </c>
      <c r="C40" s="17"/>
      <c r="D40" s="17">
        <v>3</v>
      </c>
      <c r="E40" s="17">
        <f t="shared" ref="E40:E43" si="11">F40/30</f>
        <v>4</v>
      </c>
      <c r="F40" s="17">
        <v>120</v>
      </c>
      <c r="G40" s="17">
        <f>N40+P40+R40+T40</f>
        <v>36</v>
      </c>
      <c r="H40" s="17">
        <v>24</v>
      </c>
      <c r="I40" s="17">
        <v>12</v>
      </c>
      <c r="J40" s="17">
        <v>0</v>
      </c>
      <c r="K40" s="17">
        <v>0</v>
      </c>
      <c r="L40" s="17">
        <f>F40-G40</f>
        <v>84</v>
      </c>
      <c r="M40" s="17"/>
      <c r="N40" s="17">
        <f>M40*$M$7</f>
        <v>0</v>
      </c>
      <c r="O40" s="17"/>
      <c r="P40" s="17">
        <f>O40*$O$7</f>
        <v>0</v>
      </c>
      <c r="Q40" s="17">
        <v>6</v>
      </c>
      <c r="R40" s="17">
        <f>Q40*$Q$7</f>
        <v>36</v>
      </c>
      <c r="S40" s="17"/>
      <c r="T40" s="17"/>
      <c r="U40" s="23"/>
    </row>
    <row r="41" spans="1:77" s="6" customFormat="1" ht="18" x14ac:dyDescent="0.4">
      <c r="A41" s="93" t="s">
        <v>138</v>
      </c>
      <c r="B41" s="8" t="s">
        <v>137</v>
      </c>
      <c r="C41" s="17"/>
      <c r="D41" s="17">
        <v>3</v>
      </c>
      <c r="E41" s="17">
        <f t="shared" ref="E41" si="12">F41/30</f>
        <v>4</v>
      </c>
      <c r="F41" s="17">
        <v>120</v>
      </c>
      <c r="G41" s="17">
        <f t="shared" ref="G41" si="13">N41+P41+R41+T41</f>
        <v>36</v>
      </c>
      <c r="H41" s="17">
        <v>24</v>
      </c>
      <c r="I41" s="17">
        <v>12</v>
      </c>
      <c r="J41" s="17">
        <v>0</v>
      </c>
      <c r="K41" s="17">
        <v>0</v>
      </c>
      <c r="L41" s="17">
        <f t="shared" ref="L41" si="14">F41-G41</f>
        <v>84</v>
      </c>
      <c r="M41" s="17"/>
      <c r="N41" s="17">
        <f t="shared" ref="N41" si="15">M41*$M$7</f>
        <v>0</v>
      </c>
      <c r="O41" s="17"/>
      <c r="P41" s="17">
        <f t="shared" ref="P41" si="16">O41*$O$7</f>
        <v>0</v>
      </c>
      <c r="Q41" s="17">
        <v>6</v>
      </c>
      <c r="R41" s="17">
        <f t="shared" ref="R41" si="17">Q41*$Q$7</f>
        <v>36</v>
      </c>
      <c r="S41" s="17"/>
      <c r="T41" s="17"/>
      <c r="U41" s="23"/>
    </row>
    <row r="42" spans="1:77" s="6" customFormat="1" ht="18" x14ac:dyDescent="0.4">
      <c r="A42" s="93" t="s">
        <v>138</v>
      </c>
      <c r="B42" s="8" t="s">
        <v>137</v>
      </c>
      <c r="C42" s="17"/>
      <c r="D42" s="17">
        <v>3</v>
      </c>
      <c r="E42" s="17">
        <f t="shared" si="11"/>
        <v>4</v>
      </c>
      <c r="F42" s="17">
        <v>120</v>
      </c>
      <c r="G42" s="17">
        <f t="shared" ref="G42:G43" si="18">N42+P42+R42+T42</f>
        <v>36</v>
      </c>
      <c r="H42" s="17">
        <v>24</v>
      </c>
      <c r="I42" s="17">
        <v>12</v>
      </c>
      <c r="J42" s="17">
        <v>0</v>
      </c>
      <c r="K42" s="17">
        <v>0</v>
      </c>
      <c r="L42" s="17">
        <f t="shared" ref="L42:L43" si="19">F42-G42</f>
        <v>84</v>
      </c>
      <c r="M42" s="17"/>
      <c r="N42" s="17">
        <f t="shared" ref="N42:N43" si="20">M42*$M$7</f>
        <v>0</v>
      </c>
      <c r="O42" s="17"/>
      <c r="P42" s="17">
        <f t="shared" ref="P42:P43" si="21">O42*$O$7</f>
        <v>0</v>
      </c>
      <c r="Q42" s="17">
        <v>6</v>
      </c>
      <c r="R42" s="17">
        <f t="shared" ref="R42:R43" si="22">Q42*$Q$7</f>
        <v>36</v>
      </c>
      <c r="S42" s="17"/>
      <c r="T42" s="17"/>
      <c r="U42" s="23"/>
    </row>
    <row r="43" spans="1:77" s="6" customFormat="1" ht="17.25" customHeight="1" x14ac:dyDescent="0.4">
      <c r="A43" s="93" t="s">
        <v>138</v>
      </c>
      <c r="B43" s="8" t="s">
        <v>137</v>
      </c>
      <c r="C43" s="17"/>
      <c r="D43" s="17">
        <v>3</v>
      </c>
      <c r="E43" s="17">
        <f t="shared" si="11"/>
        <v>4</v>
      </c>
      <c r="F43" s="17">
        <v>120</v>
      </c>
      <c r="G43" s="17">
        <f t="shared" si="18"/>
        <v>36</v>
      </c>
      <c r="H43" s="17">
        <v>24</v>
      </c>
      <c r="I43" s="17">
        <v>12</v>
      </c>
      <c r="J43" s="17">
        <v>0</v>
      </c>
      <c r="K43" s="17">
        <v>0</v>
      </c>
      <c r="L43" s="17">
        <f t="shared" si="19"/>
        <v>84</v>
      </c>
      <c r="M43" s="17"/>
      <c r="N43" s="17">
        <f t="shared" si="20"/>
        <v>0</v>
      </c>
      <c r="O43" s="17"/>
      <c r="P43" s="17">
        <f t="shared" si="21"/>
        <v>0</v>
      </c>
      <c r="Q43" s="17">
        <v>6</v>
      </c>
      <c r="R43" s="17">
        <f t="shared" si="22"/>
        <v>36</v>
      </c>
      <c r="S43" s="17"/>
      <c r="T43" s="17"/>
      <c r="U43" s="23"/>
    </row>
    <row r="44" spans="1:77" ht="18" x14ac:dyDescent="0.35">
      <c r="A44" s="216" t="s">
        <v>123</v>
      </c>
      <c r="B44" s="217"/>
      <c r="C44" s="17"/>
      <c r="D44" s="17"/>
      <c r="E44" s="73">
        <f>SUM(E40:E43)</f>
        <v>16</v>
      </c>
      <c r="F44" s="73">
        <f t="shared" ref="F44:R44" si="23">SUM(F40:F43)</f>
        <v>480</v>
      </c>
      <c r="G44" s="73">
        <f t="shared" si="23"/>
        <v>144</v>
      </c>
      <c r="H44" s="73">
        <f t="shared" si="23"/>
        <v>96</v>
      </c>
      <c r="I44" s="73">
        <f t="shared" si="23"/>
        <v>48</v>
      </c>
      <c r="J44" s="73">
        <f t="shared" si="23"/>
        <v>0</v>
      </c>
      <c r="K44" s="73">
        <f t="shared" si="23"/>
        <v>0</v>
      </c>
      <c r="L44" s="73">
        <f t="shared" si="23"/>
        <v>336</v>
      </c>
      <c r="M44" s="73">
        <f t="shared" si="23"/>
        <v>0</v>
      </c>
      <c r="N44" s="73">
        <f t="shared" si="23"/>
        <v>0</v>
      </c>
      <c r="O44" s="73">
        <f t="shared" si="23"/>
        <v>0</v>
      </c>
      <c r="P44" s="73">
        <f t="shared" si="23"/>
        <v>0</v>
      </c>
      <c r="Q44" s="73">
        <f t="shared" si="23"/>
        <v>24</v>
      </c>
      <c r="R44" s="73">
        <f t="shared" si="23"/>
        <v>144</v>
      </c>
      <c r="S44" s="73"/>
      <c r="T44" s="73"/>
      <c r="U44" s="21"/>
    </row>
    <row r="45" spans="1:77" ht="18" thickBot="1" x14ac:dyDescent="0.4">
      <c r="A45" s="249" t="s">
        <v>24</v>
      </c>
      <c r="B45" s="250"/>
      <c r="C45" s="78"/>
      <c r="D45" s="78"/>
      <c r="E45" s="79">
        <f t="shared" ref="E45:R45" si="24">E44+E38</f>
        <v>30</v>
      </c>
      <c r="F45" s="79">
        <f t="shared" si="24"/>
        <v>1020</v>
      </c>
      <c r="G45" s="79">
        <f t="shared" si="24"/>
        <v>144</v>
      </c>
      <c r="H45" s="79">
        <f t="shared" si="24"/>
        <v>96</v>
      </c>
      <c r="I45" s="79">
        <f t="shared" si="24"/>
        <v>48</v>
      </c>
      <c r="J45" s="79">
        <f t="shared" si="24"/>
        <v>0</v>
      </c>
      <c r="K45" s="79">
        <f t="shared" si="24"/>
        <v>0</v>
      </c>
      <c r="L45" s="79">
        <f t="shared" si="24"/>
        <v>876</v>
      </c>
      <c r="M45" s="79">
        <f t="shared" si="24"/>
        <v>0</v>
      </c>
      <c r="N45" s="79">
        <f t="shared" si="24"/>
        <v>0</v>
      </c>
      <c r="O45" s="79">
        <f t="shared" si="24"/>
        <v>0</v>
      </c>
      <c r="P45" s="79">
        <f t="shared" si="24"/>
        <v>0</v>
      </c>
      <c r="Q45" s="79">
        <f t="shared" si="24"/>
        <v>24</v>
      </c>
      <c r="R45" s="79">
        <f t="shared" si="24"/>
        <v>144</v>
      </c>
      <c r="S45" s="79"/>
      <c r="T45" s="79"/>
      <c r="U45" s="21"/>
    </row>
    <row r="46" spans="1:77" s="11" customFormat="1" ht="35.5" x14ac:dyDescent="0.4">
      <c r="A46" s="87"/>
      <c r="B46" s="88" t="s">
        <v>130</v>
      </c>
      <c r="C46" s="89"/>
      <c r="D46" s="89"/>
      <c r="E46" s="89">
        <f t="shared" ref="E46:R46" si="25">E38+E26</f>
        <v>66</v>
      </c>
      <c r="F46" s="89">
        <f t="shared" si="25"/>
        <v>2100</v>
      </c>
      <c r="G46" s="89">
        <f t="shared" si="25"/>
        <v>603</v>
      </c>
      <c r="H46" s="89">
        <f t="shared" si="25"/>
        <v>315</v>
      </c>
      <c r="I46" s="89">
        <f t="shared" si="25"/>
        <v>258</v>
      </c>
      <c r="J46" s="89">
        <f t="shared" si="25"/>
        <v>0</v>
      </c>
      <c r="K46" s="89">
        <f t="shared" si="25"/>
        <v>30</v>
      </c>
      <c r="L46" s="89">
        <f t="shared" si="25"/>
        <v>1497</v>
      </c>
      <c r="M46" s="89">
        <f t="shared" si="25"/>
        <v>21</v>
      </c>
      <c r="N46" s="89">
        <f t="shared" si="25"/>
        <v>315</v>
      </c>
      <c r="O46" s="89">
        <f t="shared" si="25"/>
        <v>16</v>
      </c>
      <c r="P46" s="89">
        <f t="shared" si="25"/>
        <v>288</v>
      </c>
      <c r="Q46" s="89">
        <f t="shared" si="25"/>
        <v>0</v>
      </c>
      <c r="R46" s="89">
        <f t="shared" si="25"/>
        <v>0</v>
      </c>
      <c r="S46" s="80"/>
      <c r="T46" s="80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7" s="12" customFormat="1" ht="35.5" x14ac:dyDescent="0.4">
      <c r="A47" s="90"/>
      <c r="B47" s="88" t="s">
        <v>131</v>
      </c>
      <c r="C47" s="89"/>
      <c r="D47" s="89"/>
      <c r="E47" s="89">
        <f t="shared" ref="E47:R47" si="26">E44+E30</f>
        <v>24</v>
      </c>
      <c r="F47" s="89">
        <f t="shared" si="26"/>
        <v>720</v>
      </c>
      <c r="G47" s="89">
        <f t="shared" si="26"/>
        <v>252</v>
      </c>
      <c r="H47" s="89">
        <f t="shared" si="26"/>
        <v>168</v>
      </c>
      <c r="I47" s="89">
        <f t="shared" si="26"/>
        <v>84</v>
      </c>
      <c r="J47" s="89">
        <f t="shared" si="26"/>
        <v>0</v>
      </c>
      <c r="K47" s="89">
        <f t="shared" si="26"/>
        <v>0</v>
      </c>
      <c r="L47" s="89">
        <f t="shared" si="26"/>
        <v>468</v>
      </c>
      <c r="M47" s="89">
        <f t="shared" si="26"/>
        <v>0</v>
      </c>
      <c r="N47" s="89">
        <f t="shared" si="26"/>
        <v>0</v>
      </c>
      <c r="O47" s="89">
        <f t="shared" si="26"/>
        <v>6</v>
      </c>
      <c r="P47" s="89">
        <f t="shared" si="26"/>
        <v>108</v>
      </c>
      <c r="Q47" s="89">
        <f t="shared" si="26"/>
        <v>24</v>
      </c>
      <c r="R47" s="89">
        <f t="shared" si="26"/>
        <v>144</v>
      </c>
      <c r="S47" s="80"/>
      <c r="T47" s="80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</row>
    <row r="48" spans="1:77" ht="35" x14ac:dyDescent="0.35">
      <c r="A48" s="91"/>
      <c r="B48" s="88" t="s">
        <v>132</v>
      </c>
      <c r="C48" s="92"/>
      <c r="D48" s="92"/>
      <c r="E48" s="92">
        <f t="shared" ref="E48:R48" si="27">E31+E45</f>
        <v>90</v>
      </c>
      <c r="F48" s="92">
        <f t="shared" si="27"/>
        <v>2820</v>
      </c>
      <c r="G48" s="92">
        <f t="shared" si="27"/>
        <v>855</v>
      </c>
      <c r="H48" s="92">
        <f t="shared" si="27"/>
        <v>483</v>
      </c>
      <c r="I48" s="92">
        <f t="shared" si="27"/>
        <v>342</v>
      </c>
      <c r="J48" s="92">
        <f t="shared" si="27"/>
        <v>0</v>
      </c>
      <c r="K48" s="92">
        <f t="shared" si="27"/>
        <v>30</v>
      </c>
      <c r="L48" s="92">
        <f t="shared" si="27"/>
        <v>1965</v>
      </c>
      <c r="M48" s="92">
        <f t="shared" si="27"/>
        <v>21</v>
      </c>
      <c r="N48" s="92">
        <f t="shared" si="27"/>
        <v>315</v>
      </c>
      <c r="O48" s="92">
        <f t="shared" si="27"/>
        <v>22</v>
      </c>
      <c r="P48" s="92">
        <f t="shared" si="27"/>
        <v>396</v>
      </c>
      <c r="Q48" s="92">
        <f t="shared" si="27"/>
        <v>24</v>
      </c>
      <c r="R48" s="92">
        <f t="shared" si="27"/>
        <v>144</v>
      </c>
      <c r="S48" s="73"/>
      <c r="T48" s="73"/>
    </row>
    <row r="49" spans="1:98" s="4" customFormat="1" ht="0.75" customHeight="1" x14ac:dyDescent="0.4">
      <c r="A49" s="7"/>
      <c r="B49" s="81"/>
      <c r="C49" s="7"/>
      <c r="D49" s="7"/>
      <c r="E49" s="7"/>
      <c r="F49" s="7"/>
      <c r="G49" s="7"/>
      <c r="H49" s="7"/>
      <c r="I49" s="7"/>
      <c r="J49" s="7"/>
      <c r="K49" s="7"/>
      <c r="L49" s="7"/>
      <c r="M49" s="9"/>
      <c r="N49" s="7"/>
      <c r="O49" s="7"/>
      <c r="P49" s="7"/>
      <c r="Q49" s="7"/>
      <c r="R49" s="7"/>
      <c r="S49" s="7"/>
      <c r="T49" s="7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</row>
    <row r="50" spans="1:98" s="4" customFormat="1" ht="36" x14ac:dyDescent="0.4">
      <c r="A50" s="5"/>
      <c r="B50" s="8" t="s">
        <v>96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>
        <v>24</v>
      </c>
      <c r="N50" s="7"/>
      <c r="O50" s="7">
        <v>24</v>
      </c>
      <c r="P50" s="7"/>
      <c r="Q50" s="7">
        <v>24</v>
      </c>
      <c r="R50" s="7"/>
      <c r="S50" s="7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</row>
    <row r="51" spans="1:98" s="4" customFormat="1" ht="18" x14ac:dyDescent="0.4">
      <c r="A51" s="5"/>
      <c r="B51" s="8" t="s">
        <v>11</v>
      </c>
      <c r="C51" s="7">
        <v>18</v>
      </c>
      <c r="D51" s="7"/>
      <c r="E51" s="7"/>
      <c r="F51" s="7"/>
      <c r="G51" s="7"/>
      <c r="H51" s="7"/>
      <c r="I51" s="7"/>
      <c r="J51" s="7"/>
      <c r="K51" s="7"/>
      <c r="L51" s="7"/>
      <c r="M51" s="7">
        <v>7</v>
      </c>
      <c r="N51" s="7"/>
      <c r="O51" s="7">
        <v>7</v>
      </c>
      <c r="P51" s="7"/>
      <c r="Q51" s="7">
        <v>4</v>
      </c>
      <c r="R51" s="7"/>
      <c r="S51" s="7"/>
      <c r="T51" s="7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</row>
    <row r="52" spans="1:98" s="4" customFormat="1" ht="18" x14ac:dyDescent="0.4">
      <c r="A52" s="5"/>
      <c r="B52" s="8" t="s">
        <v>129</v>
      </c>
      <c r="C52" s="7">
        <v>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>
        <v>1</v>
      </c>
      <c r="P52" s="7"/>
      <c r="Q52" s="7"/>
      <c r="R52" s="7"/>
      <c r="S52" s="7"/>
      <c r="T52" s="7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</row>
    <row r="53" spans="1:98" s="4" customFormat="1" ht="18" x14ac:dyDescent="0.4">
      <c r="A53" s="5"/>
      <c r="B53" s="8" t="s">
        <v>128</v>
      </c>
      <c r="C53" s="7">
        <v>1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>
        <v>1</v>
      </c>
      <c r="R53" s="7"/>
      <c r="S53" s="7"/>
      <c r="T53" s="7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</row>
    <row r="54" spans="1:98" s="4" customFormat="1" ht="18" x14ac:dyDescent="0.4">
      <c r="A54" s="5"/>
      <c r="B54" s="8" t="s">
        <v>97</v>
      </c>
      <c r="C54" s="7">
        <v>1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>
        <v>1</v>
      </c>
      <c r="R54" s="7"/>
      <c r="S54" s="7"/>
      <c r="T54" s="7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</row>
    <row r="55" spans="1:98" s="4" customFormat="1" ht="18" x14ac:dyDescent="0.4">
      <c r="A55" s="5"/>
      <c r="B55" s="8" t="s">
        <v>16</v>
      </c>
      <c r="C55" s="7">
        <v>12</v>
      </c>
      <c r="D55" s="7"/>
      <c r="E55" s="7"/>
      <c r="F55" s="7"/>
      <c r="G55" s="7"/>
      <c r="H55" s="7"/>
      <c r="I55" s="7"/>
      <c r="J55" s="7"/>
      <c r="K55" s="7"/>
      <c r="L55" s="7"/>
      <c r="M55" s="7">
        <v>4</v>
      </c>
      <c r="N55" s="7"/>
      <c r="O55" s="7">
        <v>4</v>
      </c>
      <c r="P55" s="7"/>
      <c r="Q55" s="7">
        <v>4</v>
      </c>
      <c r="R55" s="7"/>
      <c r="S55" s="7"/>
      <c r="T55" s="7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</row>
    <row r="56" spans="1:98" s="15" customFormat="1" ht="18" x14ac:dyDescent="0.4">
      <c r="A56" s="5"/>
      <c r="B56" s="8" t="s">
        <v>12</v>
      </c>
      <c r="C56" s="7">
        <v>6</v>
      </c>
      <c r="D56" s="7"/>
      <c r="E56" s="7"/>
      <c r="F56" s="7"/>
      <c r="G56" s="7"/>
      <c r="H56" s="7"/>
      <c r="I56" s="7"/>
      <c r="J56" s="7"/>
      <c r="K56" s="7"/>
      <c r="L56" s="7"/>
      <c r="M56" s="7">
        <v>3</v>
      </c>
      <c r="N56" s="7"/>
      <c r="O56" s="7">
        <v>3</v>
      </c>
      <c r="P56" s="7"/>
      <c r="Q56" s="7">
        <f>-T57</f>
        <v>0</v>
      </c>
      <c r="R56" s="7"/>
      <c r="S56" s="7"/>
      <c r="T56" s="7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</row>
    <row r="57" spans="1:98" s="13" customFormat="1" ht="18" x14ac:dyDescent="0.4">
      <c r="A57" s="5"/>
      <c r="B57" s="8" t="s">
        <v>109</v>
      </c>
      <c r="C57" s="7">
        <v>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>
        <v>1</v>
      </c>
      <c r="R57" s="7"/>
      <c r="S57" s="7"/>
      <c r="T57" s="7"/>
    </row>
    <row r="58" spans="1:98" s="13" customFormat="1" x14ac:dyDescent="0.35">
      <c r="B58" s="14"/>
    </row>
    <row r="59" spans="1:98" s="13" customFormat="1" ht="18" x14ac:dyDescent="0.4">
      <c r="B59" s="105" t="s">
        <v>143</v>
      </c>
      <c r="C59" s="103"/>
      <c r="D59" s="103"/>
      <c r="E59" s="103"/>
      <c r="F59" s="103"/>
      <c r="G59" s="103"/>
      <c r="H59" s="103"/>
      <c r="I59" s="103"/>
    </row>
    <row r="60" spans="1:98" s="13" customFormat="1" x14ac:dyDescent="0.35">
      <c r="B60" s="104"/>
      <c r="C60" s="103"/>
      <c r="D60" s="103"/>
      <c r="E60" s="103"/>
      <c r="F60" s="103"/>
      <c r="G60" s="103"/>
      <c r="H60" s="103"/>
      <c r="I60" s="103"/>
    </row>
    <row r="61" spans="1:98" s="16" customFormat="1" ht="18" x14ac:dyDescent="0.4">
      <c r="A61" s="13"/>
      <c r="B61" s="105" t="s">
        <v>144</v>
      </c>
      <c r="C61" s="104"/>
      <c r="D61" s="105" t="s">
        <v>145</v>
      </c>
      <c r="E61" s="105"/>
      <c r="F61" s="13"/>
      <c r="G61" s="105" t="s">
        <v>146</v>
      </c>
      <c r="H61" s="104"/>
      <c r="I61" s="13"/>
      <c r="J61" s="105" t="s">
        <v>147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06"/>
    </row>
    <row r="62" spans="1:98" x14ac:dyDescent="0.35">
      <c r="A62" s="107"/>
      <c r="B62" s="108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21"/>
    </row>
    <row r="63" spans="1:98" ht="18" x14ac:dyDescent="0.4">
      <c r="A63" s="107"/>
      <c r="B63" s="109" t="s">
        <v>148</v>
      </c>
      <c r="C63" s="107"/>
      <c r="D63" s="109" t="s">
        <v>149</v>
      </c>
      <c r="E63" s="107"/>
      <c r="F63" s="107"/>
      <c r="G63" s="109" t="s">
        <v>150</v>
      </c>
      <c r="H63" s="107"/>
      <c r="I63" s="107"/>
      <c r="J63" s="109" t="s">
        <v>151</v>
      </c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21"/>
    </row>
    <row r="64" spans="1:98" x14ac:dyDescent="0.35">
      <c r="A64" s="107"/>
      <c r="B64" s="108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21"/>
    </row>
    <row r="65" spans="1:21" x14ac:dyDescent="0.35">
      <c r="A65" s="107"/>
      <c r="B65" s="108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21"/>
    </row>
    <row r="66" spans="1:21" x14ac:dyDescent="0.35">
      <c r="A66" s="107"/>
      <c r="B66" s="108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</row>
  </sheetData>
  <mergeCells count="47">
    <mergeCell ref="A33:T33"/>
    <mergeCell ref="A39:T39"/>
    <mergeCell ref="A44:B44"/>
    <mergeCell ref="A31:B31"/>
    <mergeCell ref="A45:B45"/>
    <mergeCell ref="A32:T32"/>
    <mergeCell ref="A38:B38"/>
    <mergeCell ref="A34:T34"/>
    <mergeCell ref="Q8:R8"/>
    <mergeCell ref="I6:I7"/>
    <mergeCell ref="J6:J7"/>
    <mergeCell ref="H4:K5"/>
    <mergeCell ref="M4:P4"/>
    <mergeCell ref="O7:P7"/>
    <mergeCell ref="Q5:R5"/>
    <mergeCell ref="A1:T1"/>
    <mergeCell ref="M3:T3"/>
    <mergeCell ref="M6:T6"/>
    <mergeCell ref="F3:K3"/>
    <mergeCell ref="M5:N5"/>
    <mergeCell ref="G4:G7"/>
    <mergeCell ref="H6:H7"/>
    <mergeCell ref="S5:T5"/>
    <mergeCell ref="L4:L7"/>
    <mergeCell ref="C3:E3"/>
    <mergeCell ref="F4:F7"/>
    <mergeCell ref="Q4:T4"/>
    <mergeCell ref="M7:N7"/>
    <mergeCell ref="S7:T7"/>
    <mergeCell ref="A3:A7"/>
    <mergeCell ref="B3:B7"/>
    <mergeCell ref="A30:B30"/>
    <mergeCell ref="A27:T27"/>
    <mergeCell ref="A26:B26"/>
    <mergeCell ref="S8:T8"/>
    <mergeCell ref="O5:P5"/>
    <mergeCell ref="M8:N8"/>
    <mergeCell ref="K6:K7"/>
    <mergeCell ref="A11:T11"/>
    <mergeCell ref="A10:T10"/>
    <mergeCell ref="A15:T15"/>
    <mergeCell ref="O8:P8"/>
    <mergeCell ref="A9:T9"/>
    <mergeCell ref="E4:E7"/>
    <mergeCell ref="C4:C7"/>
    <mergeCell ref="D4:D7"/>
    <mergeCell ref="Q7:R7"/>
  </mergeCells>
  <phoneticPr fontId="3" type="noConversion"/>
  <dataValidations xWindow="1498" yWindow="450" count="3">
    <dataValidation operator="equal" allowBlank="1" showInputMessage="1" showErrorMessage="1" prompt="Введіть данні самостійно!!!" sqref="H49:J49 H40:J43 H12:J14 H28:J29 H35:J37 H16:J21" xr:uid="{00000000-0002-0000-0100-000000000000}">
      <formula1>0</formula1>
      <formula2>0</formula2>
    </dataValidation>
    <dataValidation operator="equal" allowBlank="1" showInputMessage="1" prompt="Введіть кількість годин на тиждень" sqref="Q49 O49 S49 S40:S43 Q40:Q43 O40:O43 O16:O21 O28:O29 Q28:Q29 S28:S29 M12:M14 Q12:Q14 O12:O14 S12:S14 S16:S21 M16:M21 O35:O37 M35:M37 S35:S37 Q16:Q21" xr:uid="{00000000-0002-0000-0100-000001000000}">
      <formula1>0</formula1>
      <formula2>0</formula2>
    </dataValidation>
    <dataValidation allowBlank="1" showInputMessage="1" showErrorMessage="1" prompt="Введіть дані" sqref="F4:F7 C4:C7 H6:H7" xr:uid="{00000000-0002-0000-0100-000002000000}"/>
  </dataValidations>
  <pageMargins left="0.19685039370078741" right="0.19685039370078741" top="0.19685039370078741" bottom="7.874015748031496E-2" header="0.78740157480314965" footer="0.19685039370078741"/>
  <pageSetup paperSize="9" scale="61" firstPageNumber="0" fitToHeight="0" orientation="landscape" r:id="rId1"/>
  <headerFooter alignWithMargins="0"/>
  <rowBreaks count="1" manualBreakCount="1">
    <brk id="31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Титулка</vt:lpstr>
      <vt:lpstr>Навчальний план</vt:lpstr>
      <vt:lpstr>Лист1</vt:lpstr>
      <vt:lpstr>'Навчальний план'!Область_друку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</dc:creator>
  <cp:lastModifiedBy>Наталія Шевчук</cp:lastModifiedBy>
  <cp:lastPrinted>2025-06-02T23:23:33Z</cp:lastPrinted>
  <dcterms:created xsi:type="dcterms:W3CDTF">2020-05-18T15:13:16Z</dcterms:created>
  <dcterms:modified xsi:type="dcterms:W3CDTF">2025-08-12T09:26:53Z</dcterms:modified>
</cp:coreProperties>
</file>