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pdinstitut-my.sharepoint.com/personal/lavruk_olexandr_kpdi_edu_ua/Documents/Ліцензування Та Акредитація/ПРОГРАМИ/М_281 Публічне управління та адміністрування/2024/"/>
    </mc:Choice>
  </mc:AlternateContent>
  <xr:revisionPtr revIDLastSave="32" documentId="8_{4ECB32DC-3E8F-45C1-BEF6-A63ABD658251}" xr6:coauthVersionLast="47" xr6:coauthVersionMax="47" xr10:uidLastSave="{C778007A-1BD9-4E18-A822-F0500ADAA30E}"/>
  <bookViews>
    <workbookView xWindow="-120" yWindow="-120" windowWidth="29040" windowHeight="15840" activeTab="1" xr2:uid="{00000000-000D-0000-FFFF-FFFF00000000}"/>
  </bookViews>
  <sheets>
    <sheet name="Титулка" sheetId="5" r:id="rId1"/>
    <sheet name="Навчальний план" sheetId="4" r:id="rId2"/>
  </sheets>
  <definedNames>
    <definedName name="_xlnm.Print_Area" localSheetId="1">'Навчальний план'!$A$1:$T$58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4" l="1"/>
  <c r="R23" i="4"/>
  <c r="T23" i="4"/>
  <c r="G23" i="4"/>
  <c r="L23" i="4" s="1"/>
  <c r="H23" i="4" l="1"/>
  <c r="E23" i="4"/>
  <c r="F24" i="4"/>
  <c r="I24" i="4"/>
  <c r="J24" i="4"/>
  <c r="J29" i="4" s="1"/>
  <c r="J44" i="4" s="1"/>
  <c r="K24" i="4"/>
  <c r="M24" i="4"/>
  <c r="M29" i="4" s="1"/>
  <c r="M44" i="4" s="1"/>
  <c r="O24" i="4"/>
  <c r="O29" i="4" s="1"/>
  <c r="O44" i="4" s="1"/>
  <c r="Q24" i="4"/>
  <c r="S24" i="4"/>
  <c r="I29" i="5"/>
  <c r="N29" i="5"/>
  <c r="G29" i="5"/>
  <c r="E29" i="5"/>
  <c r="C29" i="5"/>
  <c r="P27" i="5"/>
  <c r="P26" i="5"/>
  <c r="P25" i="5"/>
  <c r="P29" i="5" s="1"/>
  <c r="F41" i="4"/>
  <c r="H41" i="4"/>
  <c r="I41" i="4"/>
  <c r="J41" i="4"/>
  <c r="K41" i="4"/>
  <c r="M41" i="4"/>
  <c r="O41" i="4"/>
  <c r="O43" i="4" s="1"/>
  <c r="Q41" i="4"/>
  <c r="Q43" i="4" s="1"/>
  <c r="S41" i="4"/>
  <c r="S43" i="4" s="1"/>
  <c r="N38" i="4"/>
  <c r="P38" i="4"/>
  <c r="P41" i="4" s="1"/>
  <c r="P43" i="4" s="1"/>
  <c r="T38" i="4"/>
  <c r="E38" i="4"/>
  <c r="N37" i="4"/>
  <c r="P37" i="4"/>
  <c r="T37" i="4"/>
  <c r="G37" i="4" s="1"/>
  <c r="E37" i="4"/>
  <c r="E26" i="4"/>
  <c r="S28" i="4"/>
  <c r="S29" i="4" s="1"/>
  <c r="S44" i="4" s="1"/>
  <c r="Q28" i="4"/>
  <c r="Q29" i="4" s="1"/>
  <c r="O28" i="4"/>
  <c r="M28" i="4"/>
  <c r="K28" i="4"/>
  <c r="J28" i="4"/>
  <c r="I28" i="4"/>
  <c r="H28" i="4"/>
  <c r="F28" i="4"/>
  <c r="T27" i="4"/>
  <c r="R27" i="4"/>
  <c r="R28" i="4" s="1"/>
  <c r="R43" i="4" s="1"/>
  <c r="P27" i="4"/>
  <c r="N27" i="4"/>
  <c r="E27" i="4"/>
  <c r="E28" i="4" s="1"/>
  <c r="T26" i="4"/>
  <c r="R26" i="4"/>
  <c r="P26" i="4"/>
  <c r="N26" i="4"/>
  <c r="T32" i="4"/>
  <c r="T33" i="4"/>
  <c r="T34" i="4"/>
  <c r="R32" i="4"/>
  <c r="R33" i="4"/>
  <c r="R34" i="4"/>
  <c r="P12" i="4"/>
  <c r="P13" i="4"/>
  <c r="G13" i="4" s="1"/>
  <c r="P14" i="4"/>
  <c r="G14" i="4" s="1"/>
  <c r="P15" i="4"/>
  <c r="P16" i="4"/>
  <c r="G16" i="4" s="1"/>
  <c r="P17" i="4"/>
  <c r="P18" i="4"/>
  <c r="P19" i="4"/>
  <c r="N18" i="4"/>
  <c r="N19" i="4"/>
  <c r="N20" i="4"/>
  <c r="G20" i="4" s="1"/>
  <c r="N21" i="4"/>
  <c r="N22" i="4"/>
  <c r="G22" i="4" s="1"/>
  <c r="N11" i="4"/>
  <c r="G11" i="4" s="1"/>
  <c r="E40" i="4"/>
  <c r="E41" i="4" s="1"/>
  <c r="E43" i="4" s="1"/>
  <c r="N40" i="4"/>
  <c r="P40" i="4"/>
  <c r="G40" i="4" s="1"/>
  <c r="L40" i="4" s="1"/>
  <c r="T40" i="4"/>
  <c r="S35" i="4"/>
  <c r="Q35" i="4"/>
  <c r="E32" i="4"/>
  <c r="N32" i="4"/>
  <c r="N35" i="4" s="1"/>
  <c r="N42" i="4" s="1"/>
  <c r="P32" i="4"/>
  <c r="E33" i="4"/>
  <c r="N33" i="4"/>
  <c r="P33" i="4"/>
  <c r="E34" i="4"/>
  <c r="N34" i="4"/>
  <c r="P34" i="4"/>
  <c r="G34" i="4" s="1"/>
  <c r="F29" i="4"/>
  <c r="R19" i="4"/>
  <c r="T19" i="4"/>
  <c r="R20" i="4"/>
  <c r="T20" i="4"/>
  <c r="R21" i="4"/>
  <c r="T21" i="4"/>
  <c r="R22" i="4"/>
  <c r="T22" i="4"/>
  <c r="E19" i="4"/>
  <c r="E20" i="4"/>
  <c r="E21" i="4"/>
  <c r="E22" i="4"/>
  <c r="E15" i="4"/>
  <c r="R12" i="4"/>
  <c r="T12" i="4"/>
  <c r="R13" i="4"/>
  <c r="T13" i="4"/>
  <c r="R14" i="4"/>
  <c r="T14" i="4"/>
  <c r="R15" i="4"/>
  <c r="G15" i="4" s="1"/>
  <c r="T15" i="4"/>
  <c r="R16" i="4"/>
  <c r="T16" i="4"/>
  <c r="R17" i="4"/>
  <c r="T17" i="4"/>
  <c r="R18" i="4"/>
  <c r="T18" i="4"/>
  <c r="F35" i="4"/>
  <c r="F42" i="4" s="1"/>
  <c r="F44" i="4" s="1"/>
  <c r="I35" i="4"/>
  <c r="J35" i="4"/>
  <c r="J42" i="4"/>
  <c r="K35" i="4"/>
  <c r="K42" i="4" s="1"/>
  <c r="K44" i="4" s="1"/>
  <c r="M35" i="4"/>
  <c r="M42" i="4" s="1"/>
  <c r="O35" i="4"/>
  <c r="O42" i="4"/>
  <c r="T39" i="4"/>
  <c r="P39" i="4"/>
  <c r="N39" i="4"/>
  <c r="E39" i="4"/>
  <c r="E18" i="4"/>
  <c r="E17" i="4"/>
  <c r="E16" i="4"/>
  <c r="E12" i="4"/>
  <c r="E13" i="4"/>
  <c r="E14" i="4"/>
  <c r="R11" i="4"/>
  <c r="R24" i="4" s="1"/>
  <c r="E11" i="4"/>
  <c r="E24" i="4" s="1"/>
  <c r="E29" i="4" s="1"/>
  <c r="P11" i="4"/>
  <c r="P24" i="4" s="1"/>
  <c r="P29" i="4" s="1"/>
  <c r="P44" i="4" s="1"/>
  <c r="T11" i="4"/>
  <c r="T24" i="4" s="1"/>
  <c r="T29" i="4" s="1"/>
  <c r="K29" i="4"/>
  <c r="I29" i="4"/>
  <c r="J43" i="4"/>
  <c r="H43" i="4"/>
  <c r="M43" i="4"/>
  <c r="P28" i="4"/>
  <c r="T28" i="4"/>
  <c r="G27" i="4"/>
  <c r="L27" i="4" s="1"/>
  <c r="R41" i="4"/>
  <c r="N41" i="4"/>
  <c r="G38" i="4"/>
  <c r="L38" i="4"/>
  <c r="S42" i="4"/>
  <c r="K43" i="4"/>
  <c r="I43" i="4"/>
  <c r="G39" i="4"/>
  <c r="L39" i="4" s="1"/>
  <c r="N28" i="4"/>
  <c r="I42" i="4"/>
  <c r="I44" i="4"/>
  <c r="G32" i="4"/>
  <c r="G12" i="4"/>
  <c r="L12" i="4" s="1"/>
  <c r="H12" i="4"/>
  <c r="P35" i="4"/>
  <c r="P42" i="4" s="1"/>
  <c r="G17" i="4"/>
  <c r="H17" i="4"/>
  <c r="G21" i="4"/>
  <c r="L21" i="4"/>
  <c r="G19" i="4"/>
  <c r="H19" i="4" s="1"/>
  <c r="G18" i="4"/>
  <c r="L18" i="4" s="1"/>
  <c r="H18" i="4"/>
  <c r="R35" i="4"/>
  <c r="R42" i="4" s="1"/>
  <c r="G26" i="4"/>
  <c r="G28" i="4" s="1"/>
  <c r="G33" i="4"/>
  <c r="L33" i="4" s="1"/>
  <c r="T35" i="4"/>
  <c r="F43" i="4"/>
  <c r="E35" i="4"/>
  <c r="E42" i="4" s="1"/>
  <c r="H21" i="4"/>
  <c r="N43" i="4"/>
  <c r="L17" i="4"/>
  <c r="L13" i="4" l="1"/>
  <c r="H13" i="4"/>
  <c r="H20" i="4"/>
  <c r="L20" i="4"/>
  <c r="Q44" i="4"/>
  <c r="L37" i="4"/>
  <c r="L41" i="4" s="1"/>
  <c r="L43" i="4" s="1"/>
  <c r="G41" i="4"/>
  <c r="G43" i="4" s="1"/>
  <c r="L15" i="4"/>
  <c r="H15" i="4"/>
  <c r="H22" i="4"/>
  <c r="L22" i="4"/>
  <c r="L16" i="4"/>
  <c r="H16" i="4"/>
  <c r="H11" i="4"/>
  <c r="G24" i="4"/>
  <c r="G29" i="4" s="1"/>
  <c r="L11" i="4"/>
  <c r="L34" i="4"/>
  <c r="H34" i="4"/>
  <c r="R29" i="4"/>
  <c r="R44" i="4" s="1"/>
  <c r="E44" i="4"/>
  <c r="G35" i="4"/>
  <c r="G42" i="4" s="1"/>
  <c r="L14" i="4"/>
  <c r="H14" i="4"/>
  <c r="L19" i="4"/>
  <c r="H32" i="4"/>
  <c r="H35" i="4" s="1"/>
  <c r="H42" i="4" s="1"/>
  <c r="Q42" i="4"/>
  <c r="L26" i="4"/>
  <c r="L28" i="4" s="1"/>
  <c r="T41" i="4"/>
  <c r="H33" i="4"/>
  <c r="L32" i="4"/>
  <c r="L35" i="4" s="1"/>
  <c r="L42" i="4" s="1"/>
  <c r="N24" i="4"/>
  <c r="N29" i="4" s="1"/>
  <c r="N44" i="4" s="1"/>
  <c r="T42" i="4" l="1"/>
  <c r="T44" i="4" s="1"/>
  <c r="T43" i="4"/>
  <c r="L24" i="4"/>
  <c r="L29" i="4" s="1"/>
  <c r="L44" i="4" s="1"/>
  <c r="G44" i="4"/>
  <c r="H24" i="4"/>
  <c r="H29" i="4" s="1"/>
  <c r="H44" i="4" s="1"/>
</calcChain>
</file>

<file path=xl/sharedStrings.xml><?xml version="1.0" encoding="utf-8"?>
<sst xmlns="http://schemas.openxmlformats.org/spreadsheetml/2006/main" count="240" uniqueCount="169">
  <si>
    <t>Семестровий контроль</t>
  </si>
  <si>
    <t>Кількість годин</t>
  </si>
  <si>
    <t>Розподіл годин по курсах та семестрах</t>
  </si>
  <si>
    <t>Іспити, семестр</t>
  </si>
  <si>
    <t>Заліки, семестр</t>
  </si>
  <si>
    <t>Всього аудиторних годин</t>
  </si>
  <si>
    <t>З них</t>
  </si>
  <si>
    <t>1 курс</t>
  </si>
  <si>
    <t>2 курс</t>
  </si>
  <si>
    <t>Кількість годин на самостійне вивчення</t>
  </si>
  <si>
    <t>Дисциплін, що  вивчаються</t>
  </si>
  <si>
    <t>Курсових робіт</t>
  </si>
  <si>
    <t>Екзаменів</t>
  </si>
  <si>
    <t xml:space="preserve">Кредити </t>
  </si>
  <si>
    <t>Загальний обсяг годин</t>
  </si>
  <si>
    <t>Атестація</t>
  </si>
  <si>
    <t>Шифр</t>
  </si>
  <si>
    <t>Навчальних практик</t>
  </si>
  <si>
    <t>Заліків</t>
  </si>
  <si>
    <t xml:space="preserve"> План освітнього  процесу</t>
  </si>
  <si>
    <t>Компоненти ОПП</t>
  </si>
  <si>
    <t>РАЗОМ компоненти  ОПП самостійного вибору студента</t>
  </si>
  <si>
    <t>1. Нормативні (обов'язкові) компоненти  ОПП</t>
  </si>
  <si>
    <t xml:space="preserve">2. Компоненти ОПП самостійного вибору студента </t>
  </si>
  <si>
    <t>Лекційні</t>
  </si>
  <si>
    <t xml:space="preserve">Практичні </t>
  </si>
  <si>
    <t xml:space="preserve">Семінарські </t>
  </si>
  <si>
    <t xml:space="preserve">Лабораторні </t>
  </si>
  <si>
    <t>Разом (обов'язкові) компоненти  ОПП</t>
  </si>
  <si>
    <t>Разом компоненти самостійного вибору студента ОПП</t>
  </si>
  <si>
    <t>Разом за курс</t>
  </si>
  <si>
    <t>ЗАТВЕРДЖЕНО</t>
  </si>
  <si>
    <t>Міністерство освіти і науки України</t>
  </si>
  <si>
    <t>НАВЧАЛЬНИЙ ПЛАН</t>
  </si>
  <si>
    <t>М.М. Тріпак</t>
  </si>
  <si>
    <t>І. Графік освітнього процесу</t>
  </si>
  <si>
    <t>Курс</t>
  </si>
  <si>
    <t>Вересень</t>
  </si>
  <si>
    <t>29.09-5.10</t>
  </si>
  <si>
    <t>Жовтень</t>
  </si>
  <si>
    <t>27.10-2.11</t>
  </si>
  <si>
    <t>Листопад</t>
  </si>
  <si>
    <t>Грудень</t>
  </si>
  <si>
    <t>29.12-4.01</t>
  </si>
  <si>
    <t>Січень</t>
  </si>
  <si>
    <t>26.01-1.02</t>
  </si>
  <si>
    <t>Лютий</t>
  </si>
  <si>
    <t>23.02-1.03</t>
  </si>
  <si>
    <t>Березень</t>
  </si>
  <si>
    <t>30.03-5.04</t>
  </si>
  <si>
    <t>Квітень</t>
  </si>
  <si>
    <t>27.04-3.05</t>
  </si>
  <si>
    <t>Травень</t>
  </si>
  <si>
    <t>Червень</t>
  </si>
  <si>
    <t>29.06-5.07</t>
  </si>
  <si>
    <t>Липень</t>
  </si>
  <si>
    <t>27.07-1.08</t>
  </si>
  <si>
    <t>Серпень</t>
  </si>
  <si>
    <t>1-7</t>
  </si>
  <si>
    <t>8-14</t>
  </si>
  <si>
    <t>15-21</t>
  </si>
  <si>
    <t>22-28</t>
  </si>
  <si>
    <t>6-12</t>
  </si>
  <si>
    <t>13-19</t>
  </si>
  <si>
    <t>20-26</t>
  </si>
  <si>
    <t>3-9</t>
  </si>
  <si>
    <t>10-16</t>
  </si>
  <si>
    <t>17-23</t>
  </si>
  <si>
    <t>24-30</t>
  </si>
  <si>
    <t>5-11</t>
  </si>
  <si>
    <t>12-18</t>
  </si>
  <si>
    <t>19-25</t>
  </si>
  <si>
    <t>2-8</t>
  </si>
  <si>
    <t>9-15</t>
  </si>
  <si>
    <t>16-22</t>
  </si>
  <si>
    <t>23-29</t>
  </si>
  <si>
    <t>4-10</t>
  </si>
  <si>
    <t>11-17</t>
  </si>
  <si>
    <t>18-24</t>
  </si>
  <si>
    <t>25-31</t>
  </si>
  <si>
    <t>23-31</t>
  </si>
  <si>
    <t>Е</t>
  </si>
  <si>
    <t>К</t>
  </si>
  <si>
    <t>Кс</t>
  </si>
  <si>
    <t>А</t>
  </si>
  <si>
    <t>Позначення:</t>
  </si>
  <si>
    <t>теоретичне навчання;</t>
  </si>
  <si>
    <t>екзаменаційна сесія;</t>
  </si>
  <si>
    <t>П</t>
  </si>
  <si>
    <t>практика;</t>
  </si>
  <si>
    <t>К/Кс</t>
  </si>
  <si>
    <t>канікули;</t>
  </si>
  <si>
    <t>атестація</t>
  </si>
  <si>
    <t>ІІІ. Практика</t>
  </si>
  <si>
    <t>IV. Атестація</t>
  </si>
  <si>
    <t>Семестр</t>
  </si>
  <si>
    <t>Канікули/канікули святкові</t>
  </si>
  <si>
    <t>Разом</t>
  </si>
  <si>
    <t>Назва практики</t>
  </si>
  <si>
    <t>Тижні</t>
  </si>
  <si>
    <t>Кредити ЄКТС</t>
  </si>
  <si>
    <t>Форма атестації</t>
  </si>
  <si>
    <t>Навчально-реабілітаційний заклад вищої освіти                                           "Кам'янець-Подільський державний інститут"</t>
  </si>
  <si>
    <r>
      <t xml:space="preserve">підготовки </t>
    </r>
    <r>
      <rPr>
        <b/>
        <sz val="9"/>
        <color indexed="8"/>
        <rFont val="Times New Roman"/>
        <family val="1"/>
        <charset val="204"/>
      </rPr>
      <t>магістра</t>
    </r>
  </si>
  <si>
    <r>
      <t xml:space="preserve">Термін навчання - </t>
    </r>
    <r>
      <rPr>
        <b/>
        <sz val="9"/>
        <color indexed="8"/>
        <rFont val="Times New Roman"/>
        <family val="1"/>
        <charset val="204"/>
      </rPr>
      <t>1 рік та 4 місяці</t>
    </r>
  </si>
  <si>
    <t>Рекомендоване граничне допустиме навантаження здобувача на тиждень</t>
  </si>
  <si>
    <t>спеціальності  281 Публічне управління та адміністрування</t>
  </si>
  <si>
    <t>галузі знань 28 Публічне управління та адміністрування</t>
  </si>
  <si>
    <r>
      <t xml:space="preserve">Кваліфікація - </t>
    </r>
    <r>
      <rPr>
        <b/>
        <sz val="8.5"/>
        <color indexed="8"/>
        <rFont val="Times New Roman"/>
        <family val="1"/>
        <charset val="204"/>
      </rPr>
      <t>Магістр з публічного управління та адміністрування</t>
    </r>
  </si>
  <si>
    <t>Методологія досліджень в публічному управлінні</t>
  </si>
  <si>
    <t>ЗП 01</t>
  </si>
  <si>
    <t>ЗП 02</t>
  </si>
  <si>
    <t>Право в публічному управлінні</t>
  </si>
  <si>
    <t>ЗП 03</t>
  </si>
  <si>
    <t>Комунікації в публічному управлінні іноземною мовою</t>
  </si>
  <si>
    <t>ФП 01</t>
  </si>
  <si>
    <t>Публічна служба</t>
  </si>
  <si>
    <t>ФП 02</t>
  </si>
  <si>
    <t>ФП 03</t>
  </si>
  <si>
    <t>Публічне управління</t>
  </si>
  <si>
    <t>ФП 04</t>
  </si>
  <si>
    <t>Євроінтеграція та міжнародне публічне управління</t>
  </si>
  <si>
    <t>ФП 05</t>
  </si>
  <si>
    <t>Стратегічне управління соціально-економічним розвитком</t>
  </si>
  <si>
    <t>ФП 06</t>
  </si>
  <si>
    <t>ФП 07</t>
  </si>
  <si>
    <t>Публічне управління в сфері національної безпеки</t>
  </si>
  <si>
    <t>ФП 08</t>
  </si>
  <si>
    <t>Муніципальне управління</t>
  </si>
  <si>
    <t>ФП 09</t>
  </si>
  <si>
    <t>Управління проектами в публічній сфері</t>
  </si>
  <si>
    <t>ПП 01</t>
  </si>
  <si>
    <t>Переддипломна практика</t>
  </si>
  <si>
    <t>А 01</t>
  </si>
  <si>
    <t>Єдиний державний кваліфікаційний іспит (ЄДКІ)</t>
  </si>
  <si>
    <t>А 02</t>
  </si>
  <si>
    <t>Кваліфікаційна робота</t>
  </si>
  <si>
    <t>Вибірковий компонент</t>
  </si>
  <si>
    <t>ВК</t>
  </si>
  <si>
    <t>Атестація (ЄДКІ)</t>
  </si>
  <si>
    <t>Атестація (КвалРоб)</t>
  </si>
  <si>
    <t>Переддипломна</t>
  </si>
  <si>
    <t>Захист Кваліфікаційної роботи</t>
  </si>
  <si>
    <t>кваліфікаційна робота</t>
  </si>
  <si>
    <t>Кр</t>
  </si>
  <si>
    <r>
      <t xml:space="preserve">Форма навчання - </t>
    </r>
    <r>
      <rPr>
        <b/>
        <sz val="9"/>
        <color indexed="8"/>
        <rFont val="Times New Roman"/>
        <family val="1"/>
        <charset val="204"/>
      </rPr>
      <t>заочна</t>
    </r>
  </si>
  <si>
    <t>ТнС</t>
  </si>
  <si>
    <t>ІІ. Зведені дані про бюджет часу, дні</t>
  </si>
  <si>
    <t>Самостійне навчання</t>
  </si>
  <si>
    <t xml:space="preserve">Теоретично-практичне навчання та заліково-екзаменаційна сесія </t>
  </si>
  <si>
    <t>Практика (навчальна, виробнича)</t>
  </si>
  <si>
    <t>Тижнів у семестрі / Тижні для теоретико-практичного навчання</t>
  </si>
  <si>
    <t>Голова Вченої ради, ректор</t>
  </si>
  <si>
    <r>
      <t xml:space="preserve">за освітньо-професійною програмою </t>
    </r>
    <r>
      <rPr>
        <b/>
        <sz val="9"/>
        <color indexed="8"/>
        <rFont val="Times New Roman"/>
        <family val="1"/>
        <charset val="204"/>
      </rPr>
      <t>Публічне управління та адміністрування (2024)</t>
    </r>
  </si>
  <si>
    <t>Публічна політика та врядування</t>
  </si>
  <si>
    <t>Управління публічними фінансами</t>
  </si>
  <si>
    <t>ФП 10</t>
  </si>
  <si>
    <t>Технології електронного урядування</t>
  </si>
  <si>
    <t>на основі ОС Бакалавр</t>
  </si>
  <si>
    <t>Переддипломна пратика</t>
  </si>
  <si>
    <t>Декан факультету</t>
  </si>
  <si>
    <t>Гарант</t>
  </si>
  <si>
    <t>Завідувач кафедри</t>
  </si>
  <si>
    <t>Керівник навчального відділу</t>
  </si>
  <si>
    <t>Лаврук О.В.</t>
  </si>
  <si>
    <t>Бачинська О.М.</t>
  </si>
  <si>
    <t>Шевчук Н.С.</t>
  </si>
  <si>
    <t>Коркушко О.Н.</t>
  </si>
  <si>
    <t>Загальний обсяг навчальних годин та кредитів для  підготовки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</si>
</sst>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42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2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2" fillId="4" borderId="1" xfId="0" applyFont="1" applyFill="1" applyBorder="1"/>
    <xf numFmtId="0" fontId="7" fillId="5" borderId="1" xfId="0" applyFont="1" applyFill="1" applyBorder="1" applyAlignment="1">
      <alignment wrapText="1"/>
    </xf>
    <xf numFmtId="0" fontId="8" fillId="6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wrapText="1"/>
    </xf>
    <xf numFmtId="0" fontId="5" fillId="7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4" fillId="2" borderId="3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/>
    <xf numFmtId="0" fontId="5" fillId="0" borderId="2" xfId="0" applyFont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5" fillId="0" borderId="5" xfId="0" applyFont="1" applyBorder="1"/>
    <xf numFmtId="0" fontId="4" fillId="0" borderId="5" xfId="0" applyFont="1" applyBorder="1" applyAlignment="1">
      <alignment horizontal="center"/>
    </xf>
    <xf numFmtId="0" fontId="1" fillId="8" borderId="6" xfId="0" applyFont="1" applyFill="1" applyBorder="1"/>
    <xf numFmtId="0" fontId="5" fillId="8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wrapText="1"/>
    </xf>
    <xf numFmtId="0" fontId="5" fillId="9" borderId="4" xfId="0" applyFont="1" applyFill="1" applyBorder="1" applyAlignment="1">
      <alignment horizontal="center" vertical="center"/>
    </xf>
    <xf numFmtId="0" fontId="14" fillId="0" borderId="0" xfId="0" applyFont="1"/>
    <xf numFmtId="0" fontId="14" fillId="0" borderId="7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6" fillId="0" borderId="8" xfId="0" applyNumberFormat="1" applyFont="1" applyBorder="1" applyAlignment="1">
      <alignment horizontal="center" vertical="center" textRotation="90"/>
    </xf>
    <xf numFmtId="49" fontId="16" fillId="0" borderId="9" xfId="0" applyNumberFormat="1" applyFont="1" applyBorder="1" applyAlignment="1">
      <alignment horizontal="center" vertical="center" textRotation="90"/>
    </xf>
    <xf numFmtId="49" fontId="16" fillId="0" borderId="10" xfId="0" applyNumberFormat="1" applyFont="1" applyBorder="1" applyAlignment="1">
      <alignment horizontal="center" vertical="center" textRotation="90"/>
    </xf>
    <xf numFmtId="49" fontId="16" fillId="0" borderId="11" xfId="0" applyNumberFormat="1" applyFont="1" applyBorder="1" applyAlignment="1">
      <alignment horizontal="center" vertical="center" textRotation="90"/>
    </xf>
    <xf numFmtId="49" fontId="16" fillId="0" borderId="12" xfId="0" applyNumberFormat="1" applyFont="1" applyBorder="1" applyAlignment="1">
      <alignment horizontal="center" vertical="center" textRotation="90"/>
    </xf>
    <xf numFmtId="49" fontId="16" fillId="0" borderId="13" xfId="0" applyNumberFormat="1" applyFont="1" applyBorder="1" applyAlignment="1">
      <alignment horizontal="center" vertical="center" textRotation="90"/>
    </xf>
    <xf numFmtId="49" fontId="16" fillId="0" borderId="14" xfId="0" applyNumberFormat="1" applyFont="1" applyBorder="1" applyAlignment="1">
      <alignment horizontal="center" vertical="center" textRotation="90"/>
    </xf>
    <xf numFmtId="49" fontId="16" fillId="0" borderId="15" xfId="0" applyNumberFormat="1" applyFont="1" applyBorder="1" applyAlignment="1">
      <alignment horizontal="center" vertical="center" textRotation="90"/>
    </xf>
    <xf numFmtId="49" fontId="16" fillId="0" borderId="16" xfId="0" applyNumberFormat="1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5" fillId="0" borderId="0" xfId="0" applyFont="1"/>
    <xf numFmtId="0" fontId="20" fillId="0" borderId="0" xfId="0" applyFont="1"/>
    <xf numFmtId="0" fontId="20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center" vertical="center" textRotation="90"/>
    </xf>
    <xf numFmtId="0" fontId="16" fillId="0" borderId="37" xfId="0" applyFont="1" applyBorder="1" applyAlignment="1">
      <alignment horizontal="center" vertical="center" textRotation="90"/>
    </xf>
    <xf numFmtId="0" fontId="16" fillId="0" borderId="32" xfId="0" applyFont="1" applyBorder="1" applyAlignment="1">
      <alignment horizontal="center" vertical="center" textRotation="90" wrapText="1"/>
    </xf>
    <xf numFmtId="0" fontId="16" fillId="0" borderId="37" xfId="0" applyFont="1" applyBorder="1" applyAlignment="1">
      <alignment horizontal="center" vertical="center" textRotation="90" wrapText="1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textRotation="90"/>
    </xf>
    <xf numFmtId="0" fontId="16" fillId="0" borderId="41" xfId="0" applyFont="1" applyBorder="1" applyAlignment="1">
      <alignment horizontal="center" vertical="center" textRotation="90"/>
    </xf>
    <xf numFmtId="0" fontId="16" fillId="0" borderId="42" xfId="0" applyFont="1" applyBorder="1" applyAlignment="1">
      <alignment horizontal="center" vertical="center" textRotation="90"/>
    </xf>
    <xf numFmtId="0" fontId="16" fillId="0" borderId="36" xfId="0" applyFont="1" applyBorder="1" applyAlignment="1">
      <alignment horizontal="center" vertical="center" textRotation="90"/>
    </xf>
    <xf numFmtId="0" fontId="16" fillId="0" borderId="39" xfId="0" applyFont="1" applyBorder="1" applyAlignment="1">
      <alignment horizontal="center" vertical="center" textRotation="90"/>
    </xf>
    <xf numFmtId="0" fontId="16" fillId="0" borderId="34" xfId="0" applyFont="1" applyBorder="1" applyAlignment="1">
      <alignment horizontal="center" vertical="center" textRotation="90"/>
    </xf>
    <xf numFmtId="0" fontId="16" fillId="0" borderId="38" xfId="0" applyFont="1" applyBorder="1" applyAlignment="1">
      <alignment horizontal="center" vertical="center" textRotation="90"/>
    </xf>
    <xf numFmtId="0" fontId="21" fillId="0" borderId="32" xfId="0" applyFont="1" applyBorder="1" applyAlignment="1">
      <alignment horizontal="center" vertical="center" textRotation="90" wrapText="1"/>
    </xf>
    <xf numFmtId="0" fontId="21" fillId="0" borderId="37" xfId="0" applyFont="1" applyBorder="1" applyAlignment="1">
      <alignment horizontal="center" vertical="center" textRotation="90" wrapText="1"/>
    </xf>
    <xf numFmtId="0" fontId="21" fillId="0" borderId="36" xfId="0" applyFont="1" applyBorder="1" applyAlignment="1">
      <alignment horizontal="center" vertical="center" textRotation="90" wrapText="1"/>
    </xf>
    <xf numFmtId="0" fontId="21" fillId="0" borderId="39" xfId="0" applyFont="1" applyBorder="1" applyAlignment="1">
      <alignment horizontal="center" vertical="center" textRotation="90" wrapText="1"/>
    </xf>
    <xf numFmtId="0" fontId="21" fillId="0" borderId="34" xfId="0" applyFont="1" applyBorder="1" applyAlignment="1">
      <alignment horizontal="center" vertical="center" textRotation="90" wrapText="1"/>
    </xf>
    <xf numFmtId="0" fontId="21" fillId="0" borderId="38" xfId="0" applyFont="1" applyBorder="1" applyAlignment="1">
      <alignment horizontal="center" vertical="center" textRotation="90" wrapText="1"/>
    </xf>
    <xf numFmtId="0" fontId="16" fillId="0" borderId="36" xfId="0" applyFont="1" applyBorder="1" applyAlignment="1">
      <alignment horizontal="center" vertical="center" textRotation="90" wrapText="1"/>
    </xf>
    <xf numFmtId="0" fontId="16" fillId="0" borderId="39" xfId="0" applyFont="1" applyBorder="1" applyAlignment="1">
      <alignment horizontal="center" vertical="center" textRotation="90" wrapText="1"/>
    </xf>
    <xf numFmtId="0" fontId="16" fillId="0" borderId="34" xfId="0" applyFont="1" applyBorder="1" applyAlignment="1">
      <alignment horizontal="center" vertical="center" textRotation="90" wrapText="1"/>
    </xf>
    <xf numFmtId="0" fontId="16" fillId="0" borderId="38" xfId="0" applyFont="1" applyBorder="1" applyAlignment="1">
      <alignment horizontal="center" vertical="center" textRotation="90" wrapText="1"/>
    </xf>
    <xf numFmtId="0" fontId="16" fillId="0" borderId="33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 textRotation="90" wrapText="1"/>
    </xf>
    <xf numFmtId="0" fontId="16" fillId="0" borderId="35" xfId="0" applyFont="1" applyBorder="1" applyAlignment="1">
      <alignment horizontal="center" vertical="center" textRotation="90" wrapText="1"/>
    </xf>
    <xf numFmtId="0" fontId="16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 textRotation="90"/>
    </xf>
    <xf numFmtId="0" fontId="16" fillId="0" borderId="35" xfId="0" applyFont="1" applyBorder="1" applyAlignment="1">
      <alignment horizontal="center" vertical="center" textRotation="90"/>
    </xf>
    <xf numFmtId="0" fontId="20" fillId="0" borderId="0" xfId="0" applyFont="1" applyAlignment="1">
      <alignment horizontal="right"/>
    </xf>
    <xf numFmtId="49" fontId="16" fillId="0" borderId="19" xfId="0" applyNumberFormat="1" applyFont="1" applyBorder="1" applyAlignment="1">
      <alignment horizontal="center" vertical="center" textRotation="90"/>
    </xf>
    <xf numFmtId="0" fontId="18" fillId="0" borderId="19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textRotation="90"/>
    </xf>
    <xf numFmtId="0" fontId="16" fillId="0" borderId="30" xfId="0" applyFont="1" applyBorder="1" applyAlignment="1">
      <alignment horizontal="center" vertical="center" textRotation="90"/>
    </xf>
    <xf numFmtId="0" fontId="16" fillId="0" borderId="29" xfId="0" applyFont="1" applyBorder="1" applyAlignment="1">
      <alignment horizontal="center" vertical="center" textRotation="90"/>
    </xf>
    <xf numFmtId="0" fontId="16" fillId="0" borderId="31" xfId="0" applyFont="1" applyBorder="1" applyAlignment="1">
      <alignment horizontal="center" vertical="center" textRotation="90"/>
    </xf>
    <xf numFmtId="0" fontId="16" fillId="0" borderId="29" xfId="0" applyFont="1" applyBorder="1" applyAlignment="1">
      <alignment horizontal="center" vertical="center" textRotation="90" wrapText="1"/>
    </xf>
    <xf numFmtId="0" fontId="16" fillId="0" borderId="31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49" fontId="16" fillId="0" borderId="40" xfId="0" applyNumberFormat="1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/>
    </xf>
    <xf numFmtId="0" fontId="15" fillId="0" borderId="40" xfId="0" applyFont="1" applyBorder="1" applyAlignment="1">
      <alignment vertical="center" textRotation="90"/>
    </xf>
    <xf numFmtId="0" fontId="15" fillId="0" borderId="41" xfId="0" applyFont="1" applyBorder="1" applyAlignment="1">
      <alignment vertical="center" textRotation="90"/>
    </xf>
    <xf numFmtId="0" fontId="15" fillId="0" borderId="42" xfId="0" applyFont="1" applyBorder="1" applyAlignment="1">
      <alignment vertical="center" textRotation="90"/>
    </xf>
    <xf numFmtId="0" fontId="14" fillId="0" borderId="0" xfId="0" applyFont="1" applyAlignment="1">
      <alignment horizont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5" fillId="10" borderId="51" xfId="0" applyFont="1" applyFill="1" applyBorder="1" applyAlignment="1">
      <alignment horizontal="center"/>
    </xf>
    <xf numFmtId="0" fontId="10" fillId="10" borderId="52" xfId="0" applyFont="1" applyFill="1" applyBorder="1" applyAlignment="1">
      <alignment horizontal="center"/>
    </xf>
    <xf numFmtId="0" fontId="1" fillId="0" borderId="0" xfId="0" applyFont="1"/>
    <xf numFmtId="0" fontId="0" fillId="0" borderId="0" xfId="0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4" fillId="3" borderId="5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3" borderId="3" xfId="0" applyFont="1" applyFill="1" applyBorder="1" applyAlignment="1">
      <alignment wrapText="1"/>
    </xf>
    <xf numFmtId="0" fontId="5" fillId="10" borderId="45" xfId="0" applyFont="1" applyFill="1" applyBorder="1" applyAlignment="1">
      <alignment horizontal="left"/>
    </xf>
    <xf numFmtId="0" fontId="10" fillId="10" borderId="2" xfId="0" applyFont="1" applyFill="1" applyBorder="1" applyAlignment="1">
      <alignment horizontal="left"/>
    </xf>
    <xf numFmtId="0" fontId="5" fillId="10" borderId="45" xfId="0" applyFont="1" applyFill="1" applyBorder="1" applyAlignment="1">
      <alignment horizontal="left" wrapText="1"/>
    </xf>
    <xf numFmtId="0" fontId="10" fillId="10" borderId="2" xfId="0" applyFont="1" applyFill="1" applyBorder="1" applyAlignment="1">
      <alignment horizontal="left" wrapText="1"/>
    </xf>
    <xf numFmtId="0" fontId="5" fillId="10" borderId="52" xfId="0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9"/>
  <sheetViews>
    <sheetView view="pageBreakPreview" zoomScaleNormal="115" zoomScaleSheetLayoutView="100" workbookViewId="0">
      <selection activeCell="Q15" sqref="Q15"/>
    </sheetView>
  </sheetViews>
  <sheetFormatPr defaultRowHeight="15" x14ac:dyDescent="0.25"/>
  <cols>
    <col min="1" max="1" width="2.7109375" style="76" customWidth="1"/>
    <col min="2" max="8" width="2.42578125" style="76" customWidth="1"/>
    <col min="9" max="9" width="3" style="76" customWidth="1"/>
    <col min="10" max="10" width="3.42578125" style="76" customWidth="1"/>
    <col min="11" max="11" width="3.140625" style="76" customWidth="1"/>
    <col min="12" max="53" width="2.42578125" style="76" customWidth="1"/>
    <col min="54" max="16384" width="9.140625" style="76"/>
  </cols>
  <sheetData>
    <row r="1" spans="1:53" s="44" customFormat="1" ht="24" customHeight="1" x14ac:dyDescent="0.2">
      <c r="B1" s="145" t="s">
        <v>31</v>
      </c>
      <c r="C1" s="146"/>
      <c r="D1" s="146"/>
      <c r="E1" s="146"/>
      <c r="F1" s="146"/>
      <c r="G1" s="146"/>
      <c r="H1" s="146"/>
      <c r="I1" s="146"/>
      <c r="J1" s="146"/>
      <c r="K1" s="146"/>
      <c r="O1" s="146" t="s">
        <v>32</v>
      </c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M1" s="149" t="s">
        <v>108</v>
      </c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</row>
    <row r="2" spans="1:53" s="44" customFormat="1" ht="24.75" customHeight="1" x14ac:dyDescent="0.2">
      <c r="J2" s="87"/>
      <c r="K2"/>
      <c r="L2" s="147" t="s">
        <v>102</v>
      </c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M2" s="44" t="s">
        <v>104</v>
      </c>
    </row>
    <row r="3" spans="1:53" s="44" customFormat="1" ht="12" x14ac:dyDescent="0.2">
      <c r="B3" s="146" t="s">
        <v>152</v>
      </c>
      <c r="C3" s="146"/>
      <c r="D3" s="146"/>
      <c r="E3" s="146"/>
      <c r="F3" s="146"/>
      <c r="G3" s="146"/>
      <c r="H3" s="146"/>
      <c r="I3" s="146"/>
      <c r="J3" s="146"/>
      <c r="K3" s="146"/>
      <c r="O3" s="145" t="s">
        <v>33</v>
      </c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M3" s="44" t="s">
        <v>158</v>
      </c>
    </row>
    <row r="4" spans="1:53" s="44" customFormat="1" ht="12" x14ac:dyDescent="0.2">
      <c r="C4" s="45"/>
      <c r="D4" s="45"/>
      <c r="E4" s="45"/>
      <c r="F4" s="44" t="s">
        <v>34</v>
      </c>
      <c r="O4" s="146" t="s">
        <v>103</v>
      </c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</row>
    <row r="5" spans="1:53" s="44" customFormat="1" ht="12" x14ac:dyDescent="0.2">
      <c r="O5" s="146" t="s">
        <v>107</v>
      </c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</row>
    <row r="6" spans="1:53" s="44" customFormat="1" ht="12" x14ac:dyDescent="0.2">
      <c r="O6" s="146" t="s">
        <v>106</v>
      </c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</row>
    <row r="7" spans="1:53" s="44" customFormat="1" ht="25.5" customHeight="1" x14ac:dyDescent="0.2">
      <c r="O7" s="158" t="s">
        <v>153</v>
      </c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</row>
    <row r="8" spans="1:53" s="44" customFormat="1" ht="12" x14ac:dyDescent="0.2">
      <c r="O8" s="146" t="s">
        <v>145</v>
      </c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</row>
    <row r="9" spans="1:53" s="44" customFormat="1" ht="4.5" customHeight="1" x14ac:dyDescent="0.2"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  <row r="10" spans="1:53" s="44" customFormat="1" ht="12.75" thickBot="1" x14ac:dyDescent="0.25">
      <c r="A10" s="154" t="s">
        <v>35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</row>
    <row r="11" spans="1:53" s="47" customFormat="1" ht="18" customHeight="1" thickBot="1" x14ac:dyDescent="0.3">
      <c r="A11" s="155" t="s">
        <v>36</v>
      </c>
      <c r="B11" s="137" t="s">
        <v>37</v>
      </c>
      <c r="C11" s="137"/>
      <c r="D11" s="137"/>
      <c r="E11" s="138"/>
      <c r="F11" s="139" t="s">
        <v>38</v>
      </c>
      <c r="G11" s="137" t="s">
        <v>39</v>
      </c>
      <c r="H11" s="137"/>
      <c r="I11" s="137"/>
      <c r="J11" s="136" t="s">
        <v>40</v>
      </c>
      <c r="K11" s="151" t="s">
        <v>41</v>
      </c>
      <c r="L11" s="152"/>
      <c r="M11" s="152"/>
      <c r="N11" s="153"/>
      <c r="O11" s="137" t="s">
        <v>42</v>
      </c>
      <c r="P11" s="137"/>
      <c r="Q11" s="137"/>
      <c r="R11" s="138"/>
      <c r="S11" s="139" t="s">
        <v>43</v>
      </c>
      <c r="T11" s="137" t="s">
        <v>44</v>
      </c>
      <c r="U11" s="137"/>
      <c r="V11" s="137"/>
      <c r="W11" s="136" t="s">
        <v>45</v>
      </c>
      <c r="X11" s="137" t="s">
        <v>46</v>
      </c>
      <c r="Y11" s="137"/>
      <c r="Z11" s="137"/>
      <c r="AA11" s="136" t="s">
        <v>47</v>
      </c>
      <c r="AB11" s="137" t="s">
        <v>48</v>
      </c>
      <c r="AC11" s="137"/>
      <c r="AD11" s="137"/>
      <c r="AE11" s="138"/>
      <c r="AF11" s="139" t="s">
        <v>49</v>
      </c>
      <c r="AG11" s="137" t="s">
        <v>50</v>
      </c>
      <c r="AH11" s="137"/>
      <c r="AI11" s="137"/>
      <c r="AJ11" s="136" t="s">
        <v>51</v>
      </c>
      <c r="AK11" s="151" t="s">
        <v>52</v>
      </c>
      <c r="AL11" s="152"/>
      <c r="AM11" s="152"/>
      <c r="AN11" s="153"/>
      <c r="AO11" s="137" t="s">
        <v>53</v>
      </c>
      <c r="AP11" s="137"/>
      <c r="AQ11" s="137"/>
      <c r="AR11" s="138"/>
      <c r="AS11" s="139" t="s">
        <v>54</v>
      </c>
      <c r="AT11" s="137" t="s">
        <v>55</v>
      </c>
      <c r="AU11" s="137"/>
      <c r="AV11" s="137"/>
      <c r="AW11" s="136" t="s">
        <v>56</v>
      </c>
      <c r="AX11" s="137" t="s">
        <v>57</v>
      </c>
      <c r="AY11" s="137"/>
      <c r="AZ11" s="137"/>
      <c r="BA11" s="137"/>
    </row>
    <row r="12" spans="1:53" s="47" customFormat="1" ht="27" thickBot="1" x14ac:dyDescent="0.3">
      <c r="A12" s="156"/>
      <c r="B12" s="48" t="s">
        <v>58</v>
      </c>
      <c r="C12" s="49" t="s">
        <v>59</v>
      </c>
      <c r="D12" s="49" t="s">
        <v>60</v>
      </c>
      <c r="E12" s="50" t="s">
        <v>61</v>
      </c>
      <c r="F12" s="139"/>
      <c r="G12" s="48" t="s">
        <v>62</v>
      </c>
      <c r="H12" s="49" t="s">
        <v>63</v>
      </c>
      <c r="I12" s="50" t="s">
        <v>64</v>
      </c>
      <c r="J12" s="150"/>
      <c r="K12" s="51" t="s">
        <v>65</v>
      </c>
      <c r="L12" s="52" t="s">
        <v>66</v>
      </c>
      <c r="M12" s="52" t="s">
        <v>67</v>
      </c>
      <c r="N12" s="53" t="s">
        <v>68</v>
      </c>
      <c r="O12" s="54" t="s">
        <v>58</v>
      </c>
      <c r="P12" s="55" t="s">
        <v>59</v>
      </c>
      <c r="Q12" s="55" t="s">
        <v>60</v>
      </c>
      <c r="R12" s="56" t="s">
        <v>61</v>
      </c>
      <c r="S12" s="139"/>
      <c r="T12" s="54" t="s">
        <v>69</v>
      </c>
      <c r="U12" s="55" t="s">
        <v>70</v>
      </c>
      <c r="V12" s="56" t="s">
        <v>71</v>
      </c>
      <c r="W12" s="136"/>
      <c r="X12" s="54" t="s">
        <v>72</v>
      </c>
      <c r="Y12" s="55" t="s">
        <v>73</v>
      </c>
      <c r="Z12" s="56" t="s">
        <v>74</v>
      </c>
      <c r="AA12" s="136"/>
      <c r="AB12" s="48" t="s">
        <v>72</v>
      </c>
      <c r="AC12" s="49" t="s">
        <v>73</v>
      </c>
      <c r="AD12" s="49" t="s">
        <v>74</v>
      </c>
      <c r="AE12" s="50" t="s">
        <v>75</v>
      </c>
      <c r="AF12" s="109"/>
      <c r="AG12" s="48" t="s">
        <v>62</v>
      </c>
      <c r="AH12" s="49" t="s">
        <v>63</v>
      </c>
      <c r="AI12" s="50" t="s">
        <v>64</v>
      </c>
      <c r="AJ12" s="150"/>
      <c r="AK12" s="51" t="s">
        <v>76</v>
      </c>
      <c r="AL12" s="52" t="s">
        <v>77</v>
      </c>
      <c r="AM12" s="52" t="s">
        <v>78</v>
      </c>
      <c r="AN12" s="53" t="s">
        <v>79</v>
      </c>
      <c r="AO12" s="48" t="s">
        <v>58</v>
      </c>
      <c r="AP12" s="49" t="s">
        <v>59</v>
      </c>
      <c r="AQ12" s="49" t="s">
        <v>60</v>
      </c>
      <c r="AR12" s="50" t="s">
        <v>61</v>
      </c>
      <c r="AS12" s="109"/>
      <c r="AT12" s="48" t="s">
        <v>62</v>
      </c>
      <c r="AU12" s="49" t="s">
        <v>63</v>
      </c>
      <c r="AV12" s="50" t="s">
        <v>64</v>
      </c>
      <c r="AW12" s="150"/>
      <c r="AX12" s="54" t="s">
        <v>72</v>
      </c>
      <c r="AY12" s="55" t="s">
        <v>73</v>
      </c>
      <c r="AZ12" s="55" t="s">
        <v>74</v>
      </c>
      <c r="BA12" s="56" t="s">
        <v>80</v>
      </c>
    </row>
    <row r="13" spans="1:53" s="47" customFormat="1" ht="15.75" thickBot="1" x14ac:dyDescent="0.3">
      <c r="A13" s="157"/>
      <c r="B13" s="57">
        <v>1</v>
      </c>
      <c r="C13" s="58">
        <v>2</v>
      </c>
      <c r="D13" s="58">
        <v>3</v>
      </c>
      <c r="E13" s="59">
        <v>4</v>
      </c>
      <c r="F13" s="57">
        <v>5</v>
      </c>
      <c r="G13" s="58">
        <v>6</v>
      </c>
      <c r="H13" s="58">
        <v>7</v>
      </c>
      <c r="I13" s="59">
        <v>8</v>
      </c>
      <c r="J13" s="57">
        <v>9</v>
      </c>
      <c r="K13" s="60">
        <v>10</v>
      </c>
      <c r="L13" s="58">
        <v>11</v>
      </c>
      <c r="M13" s="60">
        <v>12</v>
      </c>
      <c r="N13" s="59">
        <v>13</v>
      </c>
      <c r="O13" s="61">
        <v>14</v>
      </c>
      <c r="P13" s="58">
        <v>15</v>
      </c>
      <c r="Q13" s="58">
        <v>16</v>
      </c>
      <c r="R13" s="59">
        <v>17</v>
      </c>
      <c r="S13" s="57">
        <v>18</v>
      </c>
      <c r="T13" s="58">
        <v>19</v>
      </c>
      <c r="U13" s="58">
        <v>20</v>
      </c>
      <c r="V13" s="58">
        <v>21</v>
      </c>
      <c r="W13" s="59">
        <v>22</v>
      </c>
      <c r="X13" s="57">
        <v>23</v>
      </c>
      <c r="Y13" s="58">
        <v>24</v>
      </c>
      <c r="Z13" s="58">
        <v>25</v>
      </c>
      <c r="AA13" s="59">
        <v>26</v>
      </c>
      <c r="AB13" s="57">
        <v>27</v>
      </c>
      <c r="AC13" s="58">
        <v>28</v>
      </c>
      <c r="AD13" s="58">
        <v>29</v>
      </c>
      <c r="AE13" s="59">
        <v>30</v>
      </c>
      <c r="AF13" s="57">
        <v>31</v>
      </c>
      <c r="AG13" s="58">
        <v>32</v>
      </c>
      <c r="AH13" s="58">
        <v>33</v>
      </c>
      <c r="AI13" s="59">
        <v>34</v>
      </c>
      <c r="AJ13" s="57">
        <v>35</v>
      </c>
      <c r="AK13" s="58">
        <v>36</v>
      </c>
      <c r="AL13" s="58">
        <v>37</v>
      </c>
      <c r="AM13" s="58">
        <v>38</v>
      </c>
      <c r="AN13" s="59">
        <v>39</v>
      </c>
      <c r="AO13" s="57">
        <v>40</v>
      </c>
      <c r="AP13" s="58">
        <v>41</v>
      </c>
      <c r="AQ13" s="58">
        <v>42</v>
      </c>
      <c r="AR13" s="59">
        <v>43</v>
      </c>
      <c r="AS13" s="57">
        <v>44</v>
      </c>
      <c r="AT13" s="58">
        <v>45</v>
      </c>
      <c r="AU13" s="58">
        <v>46</v>
      </c>
      <c r="AV13" s="58">
        <v>47</v>
      </c>
      <c r="AW13" s="59">
        <v>48</v>
      </c>
      <c r="AX13" s="57">
        <v>49</v>
      </c>
      <c r="AY13" s="58">
        <v>50</v>
      </c>
      <c r="AZ13" s="58">
        <v>51</v>
      </c>
      <c r="BA13" s="59">
        <v>52</v>
      </c>
    </row>
    <row r="14" spans="1:53" s="47" customFormat="1" ht="15.75" thickBot="1" x14ac:dyDescent="0.3">
      <c r="A14" s="62">
        <v>1</v>
      </c>
      <c r="B14" s="63"/>
      <c r="C14" s="64"/>
      <c r="D14" s="64"/>
      <c r="E14" s="65"/>
      <c r="F14" s="63"/>
      <c r="G14" s="64"/>
      <c r="H14" s="64"/>
      <c r="I14" s="65"/>
      <c r="J14" s="88" t="s">
        <v>146</v>
      </c>
      <c r="K14" s="88" t="s">
        <v>146</v>
      </c>
      <c r="L14" s="88" t="s">
        <v>146</v>
      </c>
      <c r="M14" s="88" t="s">
        <v>146</v>
      </c>
      <c r="N14" s="65"/>
      <c r="O14" s="63"/>
      <c r="P14" s="64"/>
      <c r="Q14" s="64"/>
      <c r="R14" s="65"/>
      <c r="S14" s="63" t="s">
        <v>82</v>
      </c>
      <c r="T14" s="64" t="s">
        <v>82</v>
      </c>
      <c r="U14" s="64"/>
      <c r="V14" s="64"/>
      <c r="W14" s="65"/>
      <c r="X14" s="63"/>
      <c r="Y14" s="64"/>
      <c r="Z14" s="64"/>
      <c r="AA14" s="65"/>
      <c r="AB14" s="63"/>
      <c r="AC14" s="64"/>
      <c r="AD14" s="64"/>
      <c r="AE14" s="66"/>
      <c r="AF14" s="63"/>
      <c r="AG14" s="64"/>
      <c r="AH14" s="64"/>
      <c r="AI14" s="65"/>
      <c r="AJ14" s="63"/>
      <c r="AK14" s="64" t="s">
        <v>83</v>
      </c>
      <c r="AL14" s="88" t="s">
        <v>146</v>
      </c>
      <c r="AM14" s="88" t="s">
        <v>146</v>
      </c>
      <c r="AN14" s="88" t="s">
        <v>146</v>
      </c>
      <c r="AO14" s="88" t="s">
        <v>146</v>
      </c>
      <c r="AP14" s="64"/>
      <c r="AQ14" s="64"/>
      <c r="AR14" s="65"/>
      <c r="AS14" s="67" t="s">
        <v>82</v>
      </c>
      <c r="AT14" s="63" t="s">
        <v>82</v>
      </c>
      <c r="AU14" s="63" t="s">
        <v>82</v>
      </c>
      <c r="AV14" s="63" t="s">
        <v>82</v>
      </c>
      <c r="AW14" s="65" t="s">
        <v>82</v>
      </c>
      <c r="AX14" s="65" t="s">
        <v>82</v>
      </c>
      <c r="AY14" s="65" t="s">
        <v>82</v>
      </c>
      <c r="AZ14" s="65" t="s">
        <v>82</v>
      </c>
      <c r="BA14" s="65" t="s">
        <v>82</v>
      </c>
    </row>
    <row r="15" spans="1:53" s="47" customFormat="1" ht="15.75" thickBot="1" x14ac:dyDescent="0.3">
      <c r="A15" s="62">
        <v>2</v>
      </c>
      <c r="B15" s="70" t="s">
        <v>88</v>
      </c>
      <c r="C15" s="70" t="s">
        <v>88</v>
      </c>
      <c r="D15" s="68" t="s">
        <v>88</v>
      </c>
      <c r="E15" s="69" t="s">
        <v>88</v>
      </c>
      <c r="F15" s="68"/>
      <c r="G15" s="69"/>
      <c r="H15" s="69"/>
      <c r="I15" s="70"/>
      <c r="J15" s="88" t="s">
        <v>146</v>
      </c>
      <c r="K15" s="88" t="s">
        <v>146</v>
      </c>
      <c r="L15" s="88" t="s">
        <v>146</v>
      </c>
      <c r="M15" s="70"/>
      <c r="N15" s="70"/>
      <c r="O15" s="68"/>
      <c r="P15" s="69"/>
      <c r="Q15" s="79" t="s">
        <v>144</v>
      </c>
      <c r="R15" s="79" t="s">
        <v>84</v>
      </c>
      <c r="S15" s="63"/>
      <c r="T15" s="64"/>
      <c r="U15" s="72"/>
      <c r="V15" s="72"/>
      <c r="W15" s="72"/>
      <c r="X15" s="72"/>
      <c r="Y15" s="72"/>
      <c r="Z15" s="72"/>
      <c r="AA15" s="70"/>
      <c r="AB15" s="68"/>
      <c r="AC15" s="69"/>
      <c r="AD15" s="69"/>
      <c r="AE15" s="73"/>
      <c r="AF15" s="74"/>
      <c r="AG15" s="71"/>
      <c r="AH15" s="71"/>
      <c r="AI15" s="72"/>
      <c r="AJ15" s="68"/>
      <c r="AK15" s="69"/>
      <c r="AL15" s="69"/>
      <c r="AM15" s="69"/>
      <c r="AN15" s="70"/>
      <c r="AO15" s="68"/>
      <c r="AP15" s="72"/>
      <c r="AQ15" s="72"/>
      <c r="AR15" s="70"/>
      <c r="AS15" s="75"/>
      <c r="AT15" s="63"/>
      <c r="AU15" s="63"/>
      <c r="AV15" s="63"/>
      <c r="AW15" s="70"/>
      <c r="AX15" s="68"/>
      <c r="AY15" s="69"/>
      <c r="AZ15" s="69"/>
      <c r="BA15" s="70"/>
    </row>
    <row r="16" spans="1:53" ht="9.75" customHeight="1" thickBot="1" x14ac:dyDescent="0.3"/>
    <row r="17" spans="1:53" ht="13.5" customHeight="1" thickBot="1" x14ac:dyDescent="0.3">
      <c r="A17" s="135" t="s">
        <v>85</v>
      </c>
      <c r="B17" s="135"/>
      <c r="C17" s="135"/>
      <c r="D17" s="77"/>
      <c r="E17" s="78"/>
      <c r="G17" s="77" t="s">
        <v>86</v>
      </c>
      <c r="N17" s="79" t="s">
        <v>81</v>
      </c>
      <c r="O17" s="77" t="s">
        <v>87</v>
      </c>
      <c r="U17" s="79" t="s">
        <v>88</v>
      </c>
      <c r="W17" s="77" t="s">
        <v>89</v>
      </c>
      <c r="Z17" s="80" t="s">
        <v>90</v>
      </c>
      <c r="AA17" s="81"/>
      <c r="AB17" s="82" t="s">
        <v>91</v>
      </c>
      <c r="AC17" s="81"/>
      <c r="AD17" s="81"/>
      <c r="AE17" s="81"/>
      <c r="AF17" s="79" t="s">
        <v>144</v>
      </c>
      <c r="AG17" s="77" t="s">
        <v>143</v>
      </c>
      <c r="AH17" s="77"/>
      <c r="AI17" s="77"/>
      <c r="AJ17" s="77"/>
      <c r="AK17" s="77"/>
      <c r="AL17" s="77"/>
      <c r="AM17" s="77"/>
      <c r="AN17" s="79" t="s">
        <v>84</v>
      </c>
      <c r="AO17" s="81"/>
      <c r="AP17" s="82" t="s">
        <v>92</v>
      </c>
      <c r="AQ17" s="81"/>
      <c r="AR17" s="81"/>
    </row>
    <row r="19" spans="1:53" s="83" customFormat="1" ht="12.75" thickBot="1" x14ac:dyDescent="0.25">
      <c r="B19" s="83" t="s">
        <v>147</v>
      </c>
      <c r="U19" s="154" t="s">
        <v>93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K19" s="154" t="s">
        <v>94</v>
      </c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</row>
    <row r="20" spans="1:53" s="84" customFormat="1" ht="34.5" customHeight="1" thickBot="1" x14ac:dyDescent="0.25">
      <c r="A20" s="109" t="s">
        <v>36</v>
      </c>
      <c r="B20" s="109" t="s">
        <v>95</v>
      </c>
      <c r="C20" s="102" t="s">
        <v>148</v>
      </c>
      <c r="D20" s="103"/>
      <c r="E20" s="116" t="s">
        <v>149</v>
      </c>
      <c r="F20" s="117"/>
      <c r="G20" s="104" t="s">
        <v>150</v>
      </c>
      <c r="H20" s="105"/>
      <c r="I20" s="102" t="s">
        <v>139</v>
      </c>
      <c r="J20" s="103"/>
      <c r="K20" s="104" t="s">
        <v>140</v>
      </c>
      <c r="L20" s="126"/>
      <c r="M20" s="105"/>
      <c r="N20" s="104" t="s">
        <v>96</v>
      </c>
      <c r="O20" s="105"/>
      <c r="P20" s="102" t="s">
        <v>97</v>
      </c>
      <c r="Q20" s="132"/>
      <c r="R20" s="103"/>
      <c r="U20" s="92" t="s">
        <v>98</v>
      </c>
      <c r="V20" s="94"/>
      <c r="W20" s="94"/>
      <c r="X20" s="94"/>
      <c r="Y20" s="94"/>
      <c r="Z20" s="94"/>
      <c r="AA20" s="94"/>
      <c r="AB20" s="94"/>
      <c r="AC20" s="93"/>
      <c r="AD20" s="140" t="s">
        <v>95</v>
      </c>
      <c r="AE20" s="140"/>
      <c r="AF20" s="141" t="s">
        <v>99</v>
      </c>
      <c r="AG20" s="142"/>
      <c r="AH20" s="143" t="s">
        <v>100</v>
      </c>
      <c r="AI20" s="144"/>
      <c r="AK20" s="129" t="s">
        <v>101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1"/>
      <c r="AV20" s="102" t="s">
        <v>95</v>
      </c>
      <c r="AW20" s="103"/>
      <c r="AX20" s="102" t="s">
        <v>99</v>
      </c>
      <c r="AY20" s="103"/>
      <c r="AZ20" s="104" t="s">
        <v>100</v>
      </c>
      <c r="BA20" s="105"/>
    </row>
    <row r="21" spans="1:53" s="84" customFormat="1" ht="15.75" customHeight="1" thickBot="1" x14ac:dyDescent="0.25">
      <c r="A21" s="110"/>
      <c r="B21" s="110"/>
      <c r="C21" s="112"/>
      <c r="D21" s="113"/>
      <c r="E21" s="118"/>
      <c r="F21" s="119"/>
      <c r="G21" s="122"/>
      <c r="H21" s="123"/>
      <c r="I21" s="112"/>
      <c r="J21" s="113"/>
      <c r="K21" s="122"/>
      <c r="L21" s="127"/>
      <c r="M21" s="123"/>
      <c r="N21" s="122"/>
      <c r="O21" s="123"/>
      <c r="P21" s="112"/>
      <c r="Q21" s="133"/>
      <c r="R21" s="113"/>
      <c r="U21" s="106" t="s">
        <v>141</v>
      </c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8"/>
      <c r="AK21" s="129" t="s">
        <v>134</v>
      </c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63">
        <v>3</v>
      </c>
      <c r="AW21" s="164"/>
      <c r="AX21" s="163">
        <v>1</v>
      </c>
      <c r="AY21" s="164"/>
      <c r="AZ21" s="169">
        <v>2</v>
      </c>
      <c r="BA21" s="164"/>
    </row>
    <row r="22" spans="1:53" s="84" customFormat="1" ht="14.25" customHeight="1" thickBot="1" x14ac:dyDescent="0.25">
      <c r="A22" s="110"/>
      <c r="B22" s="110"/>
      <c r="C22" s="112"/>
      <c r="D22" s="113"/>
      <c r="E22" s="118"/>
      <c r="F22" s="119"/>
      <c r="G22" s="122"/>
      <c r="H22" s="123"/>
      <c r="I22" s="112"/>
      <c r="J22" s="113"/>
      <c r="K22" s="122"/>
      <c r="L22" s="127"/>
      <c r="M22" s="123"/>
      <c r="N22" s="122"/>
      <c r="O22" s="123"/>
      <c r="P22" s="112"/>
      <c r="Q22" s="133"/>
      <c r="R22" s="113"/>
      <c r="U22" s="99" t="s">
        <v>132</v>
      </c>
      <c r="V22" s="100"/>
      <c r="W22" s="100"/>
      <c r="X22" s="100"/>
      <c r="Y22" s="100"/>
      <c r="Z22" s="100"/>
      <c r="AA22" s="100"/>
      <c r="AB22" s="100"/>
      <c r="AC22" s="101"/>
      <c r="AD22" s="92">
        <v>3</v>
      </c>
      <c r="AE22" s="93"/>
      <c r="AF22" s="92">
        <v>4</v>
      </c>
      <c r="AG22" s="93"/>
      <c r="AH22" s="92">
        <v>6</v>
      </c>
      <c r="AI22" s="93"/>
      <c r="AK22" s="159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5"/>
      <c r="AW22" s="166"/>
      <c r="AX22" s="165"/>
      <c r="AY22" s="166"/>
      <c r="AZ22" s="170"/>
      <c r="BA22" s="166"/>
    </row>
    <row r="23" spans="1:53" s="85" customFormat="1" ht="12" customHeight="1" thickBot="1" x14ac:dyDescent="0.25">
      <c r="A23" s="110"/>
      <c r="B23" s="110"/>
      <c r="C23" s="112"/>
      <c r="D23" s="113"/>
      <c r="E23" s="118"/>
      <c r="F23" s="119"/>
      <c r="G23" s="122"/>
      <c r="H23" s="123"/>
      <c r="I23" s="112"/>
      <c r="J23" s="113"/>
      <c r="K23" s="122"/>
      <c r="L23" s="127"/>
      <c r="M23" s="123"/>
      <c r="N23" s="122"/>
      <c r="O23" s="123"/>
      <c r="P23" s="112"/>
      <c r="Q23" s="133"/>
      <c r="R23" s="113"/>
      <c r="U23" s="99"/>
      <c r="V23" s="100"/>
      <c r="W23" s="100"/>
      <c r="X23" s="100"/>
      <c r="Y23" s="100"/>
      <c r="Z23" s="100"/>
      <c r="AA23" s="100"/>
      <c r="AB23" s="100"/>
      <c r="AC23" s="101"/>
      <c r="AD23" s="92"/>
      <c r="AE23" s="93"/>
      <c r="AF23" s="92"/>
      <c r="AG23" s="93"/>
      <c r="AH23" s="92"/>
      <c r="AI23" s="93"/>
      <c r="AK23" s="129" t="s">
        <v>142</v>
      </c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63">
        <v>3</v>
      </c>
      <c r="AW23" s="164"/>
      <c r="AX23" s="163">
        <v>1</v>
      </c>
      <c r="AY23" s="164"/>
      <c r="AZ23" s="169">
        <v>6</v>
      </c>
      <c r="BA23" s="164"/>
    </row>
    <row r="24" spans="1:53" s="85" customFormat="1" ht="12" customHeight="1" thickBot="1" x14ac:dyDescent="0.25">
      <c r="A24" s="111"/>
      <c r="B24" s="111"/>
      <c r="C24" s="114"/>
      <c r="D24" s="115"/>
      <c r="E24" s="120"/>
      <c r="F24" s="121"/>
      <c r="G24" s="124"/>
      <c r="H24" s="125"/>
      <c r="I24" s="114"/>
      <c r="J24" s="115"/>
      <c r="K24" s="124"/>
      <c r="L24" s="128"/>
      <c r="M24" s="125"/>
      <c r="N24" s="124"/>
      <c r="O24" s="125"/>
      <c r="P24" s="114"/>
      <c r="Q24" s="134"/>
      <c r="R24" s="115"/>
      <c r="U24" s="172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4"/>
      <c r="AK24" s="161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7"/>
      <c r="AW24" s="168"/>
      <c r="AX24" s="167"/>
      <c r="AY24" s="168"/>
      <c r="AZ24" s="171"/>
      <c r="BA24" s="168"/>
    </row>
    <row r="25" spans="1:53" s="85" customFormat="1" ht="12" thickBot="1" x14ac:dyDescent="0.25">
      <c r="A25" s="95">
        <v>1</v>
      </c>
      <c r="B25" s="86">
        <v>1</v>
      </c>
      <c r="C25" s="92">
        <v>100</v>
      </c>
      <c r="D25" s="93"/>
      <c r="E25" s="92">
        <v>20</v>
      </c>
      <c r="F25" s="93"/>
      <c r="G25" s="92"/>
      <c r="H25" s="93"/>
      <c r="I25" s="92"/>
      <c r="J25" s="93"/>
      <c r="K25" s="92"/>
      <c r="L25" s="94"/>
      <c r="M25" s="93"/>
      <c r="N25" s="92">
        <v>15</v>
      </c>
      <c r="O25" s="93"/>
      <c r="P25" s="92">
        <f>C25+E25+G25+I25+K25+N25</f>
        <v>135</v>
      </c>
      <c r="Q25" s="94"/>
      <c r="R25" s="93"/>
      <c r="U25" s="99"/>
      <c r="V25" s="100"/>
      <c r="W25" s="100"/>
      <c r="X25" s="100"/>
      <c r="Y25" s="100"/>
      <c r="Z25" s="100"/>
      <c r="AA25" s="100"/>
      <c r="AB25" s="100"/>
      <c r="AC25" s="101"/>
      <c r="AD25" s="92"/>
      <c r="AE25" s="93"/>
      <c r="AF25" s="92"/>
      <c r="AG25" s="93"/>
      <c r="AH25" s="92"/>
      <c r="AI25" s="93"/>
      <c r="AK25" s="159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5"/>
      <c r="AW25" s="166"/>
      <c r="AX25" s="165"/>
      <c r="AY25" s="166"/>
      <c r="AZ25" s="170"/>
      <c r="BA25" s="166"/>
    </row>
    <row r="26" spans="1:53" s="85" customFormat="1" ht="12" thickBot="1" x14ac:dyDescent="0.25">
      <c r="A26" s="96"/>
      <c r="B26" s="86">
        <v>2</v>
      </c>
      <c r="C26" s="92">
        <v>155</v>
      </c>
      <c r="D26" s="93"/>
      <c r="E26" s="92">
        <v>20</v>
      </c>
      <c r="F26" s="93"/>
      <c r="G26" s="92"/>
      <c r="H26" s="93"/>
      <c r="I26" s="92"/>
      <c r="J26" s="93"/>
      <c r="K26" s="92"/>
      <c r="L26" s="94"/>
      <c r="M26" s="93"/>
      <c r="N26" s="92">
        <v>65</v>
      </c>
      <c r="O26" s="93"/>
      <c r="P26" s="92">
        <f>C26+E26+G26+I26+K26+N26</f>
        <v>240</v>
      </c>
      <c r="Q26" s="94"/>
      <c r="R26" s="93"/>
    </row>
    <row r="27" spans="1:53" s="85" customFormat="1" ht="12" thickBot="1" x14ac:dyDescent="0.25">
      <c r="A27" s="95">
        <v>2</v>
      </c>
      <c r="B27" s="86">
        <v>3</v>
      </c>
      <c r="C27" s="92">
        <v>100</v>
      </c>
      <c r="D27" s="93"/>
      <c r="E27" s="92">
        <v>15</v>
      </c>
      <c r="F27" s="93"/>
      <c r="G27" s="92">
        <v>20</v>
      </c>
      <c r="H27" s="93"/>
      <c r="I27" s="92">
        <v>5</v>
      </c>
      <c r="J27" s="93"/>
      <c r="K27" s="92">
        <v>5</v>
      </c>
      <c r="L27" s="94"/>
      <c r="M27" s="93"/>
      <c r="N27" s="92">
        <v>15</v>
      </c>
      <c r="O27" s="93"/>
      <c r="P27" s="92">
        <f>C27+E27+G27+I27+K27+N27</f>
        <v>160</v>
      </c>
      <c r="Q27" s="94"/>
      <c r="R27" s="93"/>
    </row>
    <row r="28" spans="1:53" s="85" customFormat="1" ht="12" thickBot="1" x14ac:dyDescent="0.25">
      <c r="A28" s="96"/>
      <c r="B28" s="86"/>
      <c r="C28" s="92"/>
      <c r="D28" s="93"/>
      <c r="E28" s="92"/>
      <c r="F28" s="93"/>
      <c r="G28" s="92"/>
      <c r="H28" s="93"/>
      <c r="I28" s="92"/>
      <c r="J28" s="93"/>
      <c r="K28" s="92"/>
      <c r="L28" s="94"/>
      <c r="M28" s="93"/>
      <c r="N28" s="92"/>
      <c r="O28" s="93"/>
      <c r="P28" s="92"/>
      <c r="Q28" s="94"/>
      <c r="R28" s="93"/>
    </row>
    <row r="29" spans="1:53" ht="15.75" thickBot="1" x14ac:dyDescent="0.3">
      <c r="A29" s="97" t="s">
        <v>97</v>
      </c>
      <c r="B29" s="98"/>
      <c r="C29" s="92">
        <f>C25+C26+C27+C28</f>
        <v>355</v>
      </c>
      <c r="D29" s="93"/>
      <c r="E29" s="92">
        <f>E25+E26+E27+E28</f>
        <v>55</v>
      </c>
      <c r="F29" s="93"/>
      <c r="G29" s="92">
        <f>G25+G26+G27+G28</f>
        <v>20</v>
      </c>
      <c r="H29" s="93"/>
      <c r="I29" s="92">
        <f>I25+I26+I27+I28+K27</f>
        <v>10</v>
      </c>
      <c r="J29" s="94"/>
      <c r="K29" s="94"/>
      <c r="L29" s="94"/>
      <c r="M29" s="93"/>
      <c r="N29" s="92">
        <f>N25+N26+N27+N28</f>
        <v>95</v>
      </c>
      <c r="O29" s="93"/>
      <c r="P29" s="92">
        <f>P25+P26+P27+P28</f>
        <v>535</v>
      </c>
      <c r="Q29" s="94"/>
      <c r="R29" s="93"/>
    </row>
  </sheetData>
  <mergeCells count="113">
    <mergeCell ref="O5:AJ5"/>
    <mergeCell ref="O6:AJ6"/>
    <mergeCell ref="O7:AJ7"/>
    <mergeCell ref="U22:AC22"/>
    <mergeCell ref="U23:AC23"/>
    <mergeCell ref="AK21:AU22"/>
    <mergeCell ref="AK23:AU25"/>
    <mergeCell ref="AV21:AW22"/>
    <mergeCell ref="AV23:AW25"/>
    <mergeCell ref="U19:AI19"/>
    <mergeCell ref="AK19:BA19"/>
    <mergeCell ref="AZ21:BA22"/>
    <mergeCell ref="AZ23:BA25"/>
    <mergeCell ref="AX23:AY25"/>
    <mergeCell ref="AX21:AY22"/>
    <mergeCell ref="AD22:AE22"/>
    <mergeCell ref="AF22:AG22"/>
    <mergeCell ref="AH22:AI22"/>
    <mergeCell ref="U24:AI24"/>
    <mergeCell ref="AS11:AS12"/>
    <mergeCell ref="N25:O25"/>
    <mergeCell ref="P25:R25"/>
    <mergeCell ref="AH25:AI25"/>
    <mergeCell ref="AV20:AW20"/>
    <mergeCell ref="B1:K1"/>
    <mergeCell ref="O1:AJ1"/>
    <mergeCell ref="B3:K3"/>
    <mergeCell ref="O3:AJ3"/>
    <mergeCell ref="O4:AJ4"/>
    <mergeCell ref="L2:AK2"/>
    <mergeCell ref="G11:I11"/>
    <mergeCell ref="AM1:BA1"/>
    <mergeCell ref="AJ11:AJ12"/>
    <mergeCell ref="AK11:AN11"/>
    <mergeCell ref="K11:N11"/>
    <mergeCell ref="S11:S12"/>
    <mergeCell ref="T11:V11"/>
    <mergeCell ref="W11:W12"/>
    <mergeCell ref="X11:Z11"/>
    <mergeCell ref="AO11:AR11"/>
    <mergeCell ref="O8:AJ8"/>
    <mergeCell ref="A10:BA10"/>
    <mergeCell ref="A11:A13"/>
    <mergeCell ref="B11:E11"/>
    <mergeCell ref="AT11:AV11"/>
    <mergeCell ref="AW11:AW12"/>
    <mergeCell ref="AX11:BA11"/>
    <mergeCell ref="J11:J12"/>
    <mergeCell ref="A17:C17"/>
    <mergeCell ref="AA11:AA12"/>
    <mergeCell ref="AB11:AE11"/>
    <mergeCell ref="AF11:AF12"/>
    <mergeCell ref="AG11:AI11"/>
    <mergeCell ref="O11:R11"/>
    <mergeCell ref="AD20:AE20"/>
    <mergeCell ref="AF20:AG20"/>
    <mergeCell ref="AH20:AI20"/>
    <mergeCell ref="F11:F12"/>
    <mergeCell ref="AX20:AY20"/>
    <mergeCell ref="AZ20:BA20"/>
    <mergeCell ref="U21:AI21"/>
    <mergeCell ref="AD23:AE23"/>
    <mergeCell ref="AF23:AG23"/>
    <mergeCell ref="AH23:AI23"/>
    <mergeCell ref="A20:A24"/>
    <mergeCell ref="B20:B24"/>
    <mergeCell ref="C20:D24"/>
    <mergeCell ref="E20:F24"/>
    <mergeCell ref="G20:H24"/>
    <mergeCell ref="I20:J24"/>
    <mergeCell ref="K20:M24"/>
    <mergeCell ref="N20:O24"/>
    <mergeCell ref="AK20:AU20"/>
    <mergeCell ref="P20:R24"/>
    <mergeCell ref="U20:AC20"/>
    <mergeCell ref="AD25:AE25"/>
    <mergeCell ref="AF25:AG25"/>
    <mergeCell ref="P29:R29"/>
    <mergeCell ref="A29:B29"/>
    <mergeCell ref="C29:D29"/>
    <mergeCell ref="E29:F29"/>
    <mergeCell ref="G29:H29"/>
    <mergeCell ref="I29:M29"/>
    <mergeCell ref="N29:O29"/>
    <mergeCell ref="P28:R28"/>
    <mergeCell ref="K26:M26"/>
    <mergeCell ref="N26:O26"/>
    <mergeCell ref="P26:R26"/>
    <mergeCell ref="N27:O27"/>
    <mergeCell ref="P27:R27"/>
    <mergeCell ref="N28:O28"/>
    <mergeCell ref="E26:F26"/>
    <mergeCell ref="G26:H26"/>
    <mergeCell ref="A27:A28"/>
    <mergeCell ref="C27:D27"/>
    <mergeCell ref="C28:D28"/>
    <mergeCell ref="C26:D26"/>
    <mergeCell ref="I26:J26"/>
    <mergeCell ref="U25:AC25"/>
    <mergeCell ref="I28:J28"/>
    <mergeCell ref="K28:M28"/>
    <mergeCell ref="E27:F27"/>
    <mergeCell ref="G27:H27"/>
    <mergeCell ref="K27:M27"/>
    <mergeCell ref="E28:F28"/>
    <mergeCell ref="G28:H28"/>
    <mergeCell ref="I27:J27"/>
    <mergeCell ref="A25:A26"/>
    <mergeCell ref="C25:D25"/>
    <mergeCell ref="E25:F25"/>
    <mergeCell ref="G25:H25"/>
    <mergeCell ref="I25:J25"/>
    <mergeCell ref="K25:M2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T61"/>
  <sheetViews>
    <sheetView tabSelected="1" view="pageBreakPreview" topLeftCell="A28" zoomScale="70" zoomScaleNormal="55" zoomScaleSheetLayoutView="70" workbookViewId="0">
      <selection activeCell="B45" sqref="B45"/>
    </sheetView>
  </sheetViews>
  <sheetFormatPr defaultRowHeight="18" x14ac:dyDescent="0.25"/>
  <cols>
    <col min="1" max="1" width="12.7109375" style="1" customWidth="1"/>
    <col min="2" max="2" width="42.7109375" style="2" customWidth="1"/>
    <col min="3" max="3" width="9.5703125" style="1" customWidth="1"/>
    <col min="4" max="4" width="12" style="1" customWidth="1"/>
    <col min="5" max="5" width="16.140625" style="1" bestFit="1" customWidth="1"/>
    <col min="6" max="6" width="10.140625" style="1" customWidth="1"/>
    <col min="7" max="7" width="13" style="1" customWidth="1"/>
    <col min="8" max="10" width="11.85546875" style="1" customWidth="1"/>
    <col min="11" max="11" width="13.7109375" style="1" customWidth="1"/>
    <col min="12" max="12" width="10.28515625" style="1" customWidth="1"/>
    <col min="13" max="13" width="5.42578125" style="1" customWidth="1"/>
    <col min="14" max="14" width="9.140625" style="1"/>
    <col min="15" max="15" width="5.140625" style="1" customWidth="1"/>
    <col min="16" max="16" width="9.140625" style="1"/>
    <col min="17" max="17" width="4.7109375" style="1" customWidth="1"/>
    <col min="18" max="18" width="15.42578125" style="1" bestFit="1" customWidth="1"/>
    <col min="19" max="19" width="4.42578125" style="1" customWidth="1"/>
    <col min="20" max="25" width="9.140625" style="1"/>
    <col min="26" max="26" width="9.140625" style="1" customWidth="1"/>
    <col min="27" max="16384" width="9.140625" style="1"/>
  </cols>
  <sheetData>
    <row r="1" spans="1:21" ht="18.75" x14ac:dyDescent="0.3">
      <c r="A1" s="207" t="s">
        <v>19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</row>
    <row r="2" spans="1:21" ht="18.75" x14ac:dyDescent="0.3">
      <c r="A2" s="5"/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5.75" customHeight="1" x14ac:dyDescent="0.25">
      <c r="A3" s="200" t="s">
        <v>16</v>
      </c>
      <c r="B3" s="203" t="s">
        <v>20</v>
      </c>
      <c r="C3" s="180" t="s">
        <v>0</v>
      </c>
      <c r="D3" s="180"/>
      <c r="E3" s="180"/>
      <c r="F3" s="209" t="s">
        <v>1</v>
      </c>
      <c r="G3" s="210"/>
      <c r="H3" s="210"/>
      <c r="I3" s="210"/>
      <c r="J3" s="210"/>
      <c r="K3" s="210"/>
      <c r="L3" s="12"/>
      <c r="M3" s="209" t="s">
        <v>2</v>
      </c>
      <c r="N3" s="210"/>
      <c r="O3" s="210"/>
      <c r="P3" s="210"/>
      <c r="Q3" s="210"/>
      <c r="R3" s="210"/>
      <c r="S3" s="210"/>
      <c r="T3" s="210"/>
    </row>
    <row r="4" spans="1:21" ht="23.25" customHeight="1" x14ac:dyDescent="0.25">
      <c r="A4" s="201"/>
      <c r="B4" s="204"/>
      <c r="C4" s="179" t="s">
        <v>3</v>
      </c>
      <c r="D4" s="179" t="s">
        <v>4</v>
      </c>
      <c r="E4" s="179" t="s">
        <v>13</v>
      </c>
      <c r="F4" s="179" t="s">
        <v>14</v>
      </c>
      <c r="G4" s="179" t="s">
        <v>5</v>
      </c>
      <c r="H4" s="194" t="s">
        <v>6</v>
      </c>
      <c r="I4" s="195"/>
      <c r="J4" s="195"/>
      <c r="K4" s="196"/>
      <c r="L4" s="179" t="s">
        <v>9</v>
      </c>
      <c r="M4" s="180" t="s">
        <v>7</v>
      </c>
      <c r="N4" s="180"/>
      <c r="O4" s="180"/>
      <c r="P4" s="180"/>
      <c r="Q4" s="180" t="s">
        <v>8</v>
      </c>
      <c r="R4" s="180"/>
      <c r="S4" s="180"/>
      <c r="T4" s="180"/>
    </row>
    <row r="5" spans="1:21" ht="18.75" x14ac:dyDescent="0.3">
      <c r="A5" s="201"/>
      <c r="B5" s="204"/>
      <c r="C5" s="179"/>
      <c r="D5" s="179"/>
      <c r="E5" s="179"/>
      <c r="F5" s="179"/>
      <c r="G5" s="179"/>
      <c r="H5" s="197"/>
      <c r="I5" s="198"/>
      <c r="J5" s="198"/>
      <c r="K5" s="199"/>
      <c r="L5" s="179"/>
      <c r="M5" s="180">
        <v>1</v>
      </c>
      <c r="N5" s="180"/>
      <c r="O5" s="211">
        <v>2</v>
      </c>
      <c r="P5" s="211"/>
      <c r="Q5" s="211">
        <v>3</v>
      </c>
      <c r="R5" s="211"/>
      <c r="S5" s="211">
        <v>4</v>
      </c>
      <c r="T5" s="211"/>
    </row>
    <row r="6" spans="1:21" ht="51" customHeight="1" x14ac:dyDescent="0.25">
      <c r="A6" s="201"/>
      <c r="B6" s="205"/>
      <c r="C6" s="179"/>
      <c r="D6" s="179"/>
      <c r="E6" s="179"/>
      <c r="F6" s="179"/>
      <c r="G6" s="179"/>
      <c r="H6" s="179" t="s">
        <v>24</v>
      </c>
      <c r="I6" s="179" t="s">
        <v>25</v>
      </c>
      <c r="J6" s="179" t="s">
        <v>26</v>
      </c>
      <c r="K6" s="179" t="s">
        <v>27</v>
      </c>
      <c r="L6" s="179"/>
      <c r="M6" s="209" t="s">
        <v>151</v>
      </c>
      <c r="N6" s="210"/>
      <c r="O6" s="210"/>
      <c r="P6" s="210"/>
      <c r="Q6" s="210"/>
      <c r="R6" s="210"/>
      <c r="S6" s="210"/>
      <c r="T6" s="210"/>
    </row>
    <row r="7" spans="1:21" ht="39.6" customHeight="1" x14ac:dyDescent="0.25">
      <c r="A7" s="202"/>
      <c r="B7" s="206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82">
        <v>4</v>
      </c>
      <c r="N7" s="182"/>
      <c r="O7" s="186">
        <v>4</v>
      </c>
      <c r="P7" s="186"/>
      <c r="Q7" s="186">
        <v>3</v>
      </c>
      <c r="R7" s="186"/>
      <c r="S7" s="186"/>
      <c r="T7" s="186"/>
    </row>
    <row r="8" spans="1:21" ht="19.5" thickBot="1" x14ac:dyDescent="0.35">
      <c r="A8" s="34">
        <v>1</v>
      </c>
      <c r="B8" s="35">
        <v>2</v>
      </c>
      <c r="C8" s="34">
        <v>3</v>
      </c>
      <c r="D8" s="35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5">
        <v>12</v>
      </c>
      <c r="M8" s="188">
        <v>13</v>
      </c>
      <c r="N8" s="188"/>
      <c r="O8" s="181">
        <v>14</v>
      </c>
      <c r="P8" s="181"/>
      <c r="Q8" s="188">
        <v>15</v>
      </c>
      <c r="R8" s="188"/>
      <c r="S8" s="181">
        <v>16</v>
      </c>
      <c r="T8" s="181"/>
    </row>
    <row r="9" spans="1:21" ht="18.75" x14ac:dyDescent="0.3">
      <c r="A9" s="183" t="s">
        <v>7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31"/>
    </row>
    <row r="10" spans="1:21" s="3" customFormat="1" ht="26.25" customHeight="1" x14ac:dyDescent="0.3">
      <c r="A10" s="36" t="s">
        <v>22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32"/>
    </row>
    <row r="11" spans="1:21" ht="37.5" x14ac:dyDescent="0.3">
      <c r="A11" s="37" t="s">
        <v>110</v>
      </c>
      <c r="B11" s="25" t="s">
        <v>109</v>
      </c>
      <c r="C11" s="24"/>
      <c r="D11" s="24">
        <v>1</v>
      </c>
      <c r="E11" s="24">
        <f t="shared" ref="E11:E23" si="0">F11/30</f>
        <v>3</v>
      </c>
      <c r="F11" s="27">
        <v>90</v>
      </c>
      <c r="G11" s="24">
        <f>N11+P11+R11+T11</f>
        <v>8</v>
      </c>
      <c r="H11" s="24">
        <f t="shared" ref="H11:H18" si="1">G11-K11-I11-J11</f>
        <v>4</v>
      </c>
      <c r="I11" s="24">
        <v>2</v>
      </c>
      <c r="J11" s="24">
        <v>2</v>
      </c>
      <c r="K11" s="24">
        <v>0</v>
      </c>
      <c r="L11" s="24">
        <f t="shared" ref="L11:L18" si="2">F11-G11</f>
        <v>82</v>
      </c>
      <c r="M11" s="24">
        <v>2</v>
      </c>
      <c r="N11" s="24">
        <f>M11*$M$7</f>
        <v>8</v>
      </c>
      <c r="O11" s="24"/>
      <c r="P11" s="24">
        <f>O11*$O$7</f>
        <v>0</v>
      </c>
      <c r="Q11" s="24"/>
      <c r="R11" s="24">
        <f>Q11*Q7</f>
        <v>0</v>
      </c>
      <c r="S11" s="24"/>
      <c r="T11" s="24">
        <f>S11*$S$7</f>
        <v>0</v>
      </c>
      <c r="U11" s="31"/>
    </row>
    <row r="12" spans="1:21" ht="18.75" x14ac:dyDescent="0.3">
      <c r="A12" s="37" t="s">
        <v>111</v>
      </c>
      <c r="B12" s="25" t="s">
        <v>112</v>
      </c>
      <c r="C12" s="26"/>
      <c r="D12" s="24">
        <v>1</v>
      </c>
      <c r="E12" s="24">
        <f t="shared" si="0"/>
        <v>3</v>
      </c>
      <c r="F12" s="27">
        <v>90</v>
      </c>
      <c r="G12" s="24">
        <f t="shared" ref="G12:G22" si="3">N12+P12+R12+T12</f>
        <v>8</v>
      </c>
      <c r="H12" s="24">
        <f t="shared" si="1"/>
        <v>4</v>
      </c>
      <c r="I12" s="24">
        <v>0</v>
      </c>
      <c r="J12" s="24">
        <v>4</v>
      </c>
      <c r="K12" s="24">
        <v>0</v>
      </c>
      <c r="L12" s="24">
        <f t="shared" si="2"/>
        <v>82</v>
      </c>
      <c r="M12" s="24">
        <v>3</v>
      </c>
      <c r="N12" s="24">
        <v>8</v>
      </c>
      <c r="O12" s="24"/>
      <c r="P12" s="24">
        <f t="shared" ref="P12:P19" si="4">O12*$O$7</f>
        <v>0</v>
      </c>
      <c r="Q12" s="24"/>
      <c r="R12" s="24">
        <f t="shared" ref="R12:R22" si="5">Q12*Q8</f>
        <v>0</v>
      </c>
      <c r="S12" s="24"/>
      <c r="T12" s="24">
        <f t="shared" ref="T12:T18" si="6">S12*$S$7</f>
        <v>0</v>
      </c>
      <c r="U12" s="31"/>
    </row>
    <row r="13" spans="1:21" ht="37.5" x14ac:dyDescent="0.3">
      <c r="A13" s="37" t="s">
        <v>113</v>
      </c>
      <c r="B13" s="25" t="s">
        <v>114</v>
      </c>
      <c r="C13" s="24"/>
      <c r="D13" s="24">
        <v>1</v>
      </c>
      <c r="E13" s="24">
        <f t="shared" si="0"/>
        <v>3</v>
      </c>
      <c r="F13" s="27">
        <v>90</v>
      </c>
      <c r="G13" s="24">
        <f t="shared" si="3"/>
        <v>6</v>
      </c>
      <c r="H13" s="24">
        <f t="shared" si="1"/>
        <v>2</v>
      </c>
      <c r="I13" s="24">
        <v>4</v>
      </c>
      <c r="J13" s="24">
        <v>0</v>
      </c>
      <c r="K13" s="24">
        <v>0</v>
      </c>
      <c r="L13" s="24">
        <f t="shared" si="2"/>
        <v>84</v>
      </c>
      <c r="M13" s="24">
        <v>2</v>
      </c>
      <c r="N13" s="24">
        <v>6</v>
      </c>
      <c r="O13" s="24"/>
      <c r="P13" s="24">
        <f t="shared" si="4"/>
        <v>0</v>
      </c>
      <c r="Q13" s="24"/>
      <c r="R13" s="24">
        <f t="shared" si="5"/>
        <v>0</v>
      </c>
      <c r="S13" s="24"/>
      <c r="T13" s="24">
        <f t="shared" si="6"/>
        <v>0</v>
      </c>
      <c r="U13" s="31"/>
    </row>
    <row r="14" spans="1:21" ht="18.75" x14ac:dyDescent="0.3">
      <c r="A14" s="37" t="s">
        <v>115</v>
      </c>
      <c r="B14" s="25" t="s">
        <v>116</v>
      </c>
      <c r="C14" s="24">
        <v>1</v>
      </c>
      <c r="D14" s="24"/>
      <c r="E14" s="24">
        <f t="shared" si="0"/>
        <v>5</v>
      </c>
      <c r="F14" s="27">
        <v>150</v>
      </c>
      <c r="G14" s="24">
        <f t="shared" si="3"/>
        <v>10</v>
      </c>
      <c r="H14" s="24">
        <f t="shared" si="1"/>
        <v>4</v>
      </c>
      <c r="I14" s="24">
        <v>2</v>
      </c>
      <c r="J14" s="24">
        <v>4</v>
      </c>
      <c r="K14" s="24">
        <v>0</v>
      </c>
      <c r="L14" s="24">
        <f t="shared" si="2"/>
        <v>140</v>
      </c>
      <c r="M14" s="24">
        <v>3</v>
      </c>
      <c r="N14" s="24">
        <v>10</v>
      </c>
      <c r="O14" s="24"/>
      <c r="P14" s="24">
        <f t="shared" si="4"/>
        <v>0</v>
      </c>
      <c r="Q14" s="24"/>
      <c r="R14" s="24">
        <f t="shared" si="5"/>
        <v>0</v>
      </c>
      <c r="S14" s="24"/>
      <c r="T14" s="24">
        <f t="shared" si="6"/>
        <v>0</v>
      </c>
      <c r="U14" s="31"/>
    </row>
    <row r="15" spans="1:21" ht="18.75" x14ac:dyDescent="0.3">
      <c r="A15" s="37" t="s">
        <v>117</v>
      </c>
      <c r="B15" s="25" t="s">
        <v>154</v>
      </c>
      <c r="C15" s="24">
        <v>1</v>
      </c>
      <c r="D15" s="24"/>
      <c r="E15" s="24">
        <f t="shared" si="0"/>
        <v>5</v>
      </c>
      <c r="F15" s="27">
        <v>150</v>
      </c>
      <c r="G15" s="24">
        <f t="shared" si="3"/>
        <v>10</v>
      </c>
      <c r="H15" s="24">
        <f t="shared" si="1"/>
        <v>4</v>
      </c>
      <c r="I15" s="24">
        <v>2</v>
      </c>
      <c r="J15" s="24">
        <v>4</v>
      </c>
      <c r="K15" s="24">
        <v>0</v>
      </c>
      <c r="L15" s="24">
        <f t="shared" si="2"/>
        <v>140</v>
      </c>
      <c r="M15" s="24">
        <v>4</v>
      </c>
      <c r="N15" s="24">
        <v>10</v>
      </c>
      <c r="O15" s="24"/>
      <c r="P15" s="24">
        <f t="shared" si="4"/>
        <v>0</v>
      </c>
      <c r="Q15" s="24"/>
      <c r="R15" s="24">
        <f t="shared" si="5"/>
        <v>0</v>
      </c>
      <c r="S15" s="24"/>
      <c r="T15" s="24">
        <f t="shared" si="6"/>
        <v>0</v>
      </c>
      <c r="U15" s="31"/>
    </row>
    <row r="16" spans="1:21" ht="18.75" x14ac:dyDescent="0.3">
      <c r="A16" s="37" t="s">
        <v>118</v>
      </c>
      <c r="B16" s="25" t="s">
        <v>119</v>
      </c>
      <c r="C16" s="24">
        <v>1</v>
      </c>
      <c r="D16" s="24"/>
      <c r="E16" s="24">
        <f t="shared" si="0"/>
        <v>5</v>
      </c>
      <c r="F16" s="27">
        <v>150</v>
      </c>
      <c r="G16" s="24">
        <f t="shared" si="3"/>
        <v>10</v>
      </c>
      <c r="H16" s="24">
        <f t="shared" si="1"/>
        <v>4</v>
      </c>
      <c r="I16" s="24">
        <v>2</v>
      </c>
      <c r="J16" s="24">
        <v>4</v>
      </c>
      <c r="K16" s="24">
        <v>0</v>
      </c>
      <c r="L16" s="24">
        <f t="shared" si="2"/>
        <v>140</v>
      </c>
      <c r="M16" s="24">
        <v>3</v>
      </c>
      <c r="N16" s="24">
        <v>10</v>
      </c>
      <c r="O16" s="24"/>
      <c r="P16" s="24">
        <f t="shared" si="4"/>
        <v>0</v>
      </c>
      <c r="Q16" s="24"/>
      <c r="R16" s="24">
        <f t="shared" si="5"/>
        <v>0</v>
      </c>
      <c r="S16" s="24"/>
      <c r="T16" s="24">
        <f t="shared" si="6"/>
        <v>0</v>
      </c>
      <c r="U16" s="31"/>
    </row>
    <row r="17" spans="1:21" ht="37.5" x14ac:dyDescent="0.3">
      <c r="A17" s="37" t="s">
        <v>120</v>
      </c>
      <c r="B17" s="25" t="s">
        <v>121</v>
      </c>
      <c r="C17" s="26">
        <v>1</v>
      </c>
      <c r="D17" s="24"/>
      <c r="E17" s="24">
        <f t="shared" si="0"/>
        <v>4</v>
      </c>
      <c r="F17" s="27">
        <v>120</v>
      </c>
      <c r="G17" s="24">
        <f t="shared" si="3"/>
        <v>10</v>
      </c>
      <c r="H17" s="24">
        <f t="shared" si="1"/>
        <v>4</v>
      </c>
      <c r="I17" s="24">
        <v>2</v>
      </c>
      <c r="J17" s="24">
        <v>4</v>
      </c>
      <c r="K17" s="24">
        <v>0</v>
      </c>
      <c r="L17" s="24">
        <f t="shared" si="2"/>
        <v>110</v>
      </c>
      <c r="M17" s="24">
        <v>4</v>
      </c>
      <c r="N17" s="24">
        <v>10</v>
      </c>
      <c r="O17" s="24"/>
      <c r="P17" s="24">
        <f t="shared" si="4"/>
        <v>0</v>
      </c>
      <c r="Q17" s="24"/>
      <c r="R17" s="24">
        <f t="shared" si="5"/>
        <v>0</v>
      </c>
      <c r="S17" s="24"/>
      <c r="T17" s="24">
        <f t="shared" si="6"/>
        <v>0</v>
      </c>
      <c r="U17" s="31"/>
    </row>
    <row r="18" spans="1:21" ht="37.5" x14ac:dyDescent="0.3">
      <c r="A18" s="37" t="s">
        <v>122</v>
      </c>
      <c r="B18" s="25" t="s">
        <v>123</v>
      </c>
      <c r="C18" s="24">
        <v>2</v>
      </c>
      <c r="D18" s="24"/>
      <c r="E18" s="24">
        <f t="shared" si="0"/>
        <v>4</v>
      </c>
      <c r="F18" s="27">
        <v>120</v>
      </c>
      <c r="G18" s="24">
        <f t="shared" si="3"/>
        <v>12</v>
      </c>
      <c r="H18" s="24">
        <f t="shared" si="1"/>
        <v>4</v>
      </c>
      <c r="I18" s="24">
        <v>2</v>
      </c>
      <c r="J18" s="24">
        <v>6</v>
      </c>
      <c r="K18" s="24">
        <v>0</v>
      </c>
      <c r="L18" s="24">
        <f t="shared" si="2"/>
        <v>108</v>
      </c>
      <c r="M18" s="24"/>
      <c r="N18" s="24">
        <f t="shared" ref="N18:N23" si="7">M18*$M$7</f>
        <v>0</v>
      </c>
      <c r="O18" s="24">
        <v>3</v>
      </c>
      <c r="P18" s="24">
        <f t="shared" si="4"/>
        <v>12</v>
      </c>
      <c r="Q18" s="24"/>
      <c r="R18" s="24">
        <f t="shared" si="5"/>
        <v>0</v>
      </c>
      <c r="S18" s="24"/>
      <c r="T18" s="24">
        <f t="shared" si="6"/>
        <v>0</v>
      </c>
      <c r="U18" s="31"/>
    </row>
    <row r="19" spans="1:21" ht="18.75" x14ac:dyDescent="0.3">
      <c r="A19" s="37" t="s">
        <v>124</v>
      </c>
      <c r="B19" s="25" t="s">
        <v>155</v>
      </c>
      <c r="C19" s="24">
        <v>2</v>
      </c>
      <c r="D19" s="24"/>
      <c r="E19" s="24">
        <f t="shared" si="0"/>
        <v>4</v>
      </c>
      <c r="F19" s="27">
        <v>120</v>
      </c>
      <c r="G19" s="24">
        <f t="shared" si="3"/>
        <v>12</v>
      </c>
      <c r="H19" s="24">
        <f>G19-K19-I19-J19</f>
        <v>4</v>
      </c>
      <c r="I19" s="24">
        <v>4</v>
      </c>
      <c r="J19" s="24">
        <v>4</v>
      </c>
      <c r="K19" s="24">
        <v>0</v>
      </c>
      <c r="L19" s="24">
        <f>F19-G19</f>
        <v>108</v>
      </c>
      <c r="M19" s="24"/>
      <c r="N19" s="24">
        <f t="shared" si="7"/>
        <v>0</v>
      </c>
      <c r="O19" s="24">
        <v>3</v>
      </c>
      <c r="P19" s="24">
        <f t="shared" si="4"/>
        <v>12</v>
      </c>
      <c r="Q19" s="24"/>
      <c r="R19" s="24">
        <f t="shared" si="5"/>
        <v>0</v>
      </c>
      <c r="S19" s="24"/>
      <c r="T19" s="24">
        <f>S19*$S$7</f>
        <v>0</v>
      </c>
      <c r="U19" s="31"/>
    </row>
    <row r="20" spans="1:21" ht="37.5" x14ac:dyDescent="0.3">
      <c r="A20" s="37" t="s">
        <v>125</v>
      </c>
      <c r="B20" s="25" t="s">
        <v>126</v>
      </c>
      <c r="C20" s="24">
        <v>2</v>
      </c>
      <c r="D20" s="24"/>
      <c r="E20" s="24">
        <f t="shared" si="0"/>
        <v>4</v>
      </c>
      <c r="F20" s="27">
        <v>120</v>
      </c>
      <c r="G20" s="24">
        <f t="shared" si="3"/>
        <v>10</v>
      </c>
      <c r="H20" s="24">
        <f>G20-K20-I20-J20</f>
        <v>4</v>
      </c>
      <c r="I20" s="24">
        <v>2</v>
      </c>
      <c r="J20" s="24">
        <v>4</v>
      </c>
      <c r="K20" s="24">
        <v>0</v>
      </c>
      <c r="L20" s="24">
        <f>F20-G20</f>
        <v>110</v>
      </c>
      <c r="M20" s="24"/>
      <c r="N20" s="24">
        <f t="shared" si="7"/>
        <v>0</v>
      </c>
      <c r="O20" s="24">
        <v>2</v>
      </c>
      <c r="P20" s="24">
        <v>10</v>
      </c>
      <c r="Q20" s="24"/>
      <c r="R20" s="24">
        <f t="shared" si="5"/>
        <v>0</v>
      </c>
      <c r="S20" s="24"/>
      <c r="T20" s="24">
        <f>S20*$S$7</f>
        <v>0</v>
      </c>
      <c r="U20" s="31"/>
    </row>
    <row r="21" spans="1:21" ht="18.75" x14ac:dyDescent="0.3">
      <c r="A21" s="37" t="s">
        <v>127</v>
      </c>
      <c r="B21" s="25" t="s">
        <v>128</v>
      </c>
      <c r="C21" s="24">
        <v>2</v>
      </c>
      <c r="D21" s="24"/>
      <c r="E21" s="24">
        <f t="shared" si="0"/>
        <v>4</v>
      </c>
      <c r="F21" s="27">
        <v>120</v>
      </c>
      <c r="G21" s="24">
        <f t="shared" si="3"/>
        <v>10</v>
      </c>
      <c r="H21" s="24">
        <f>G21-K21-I21-J21</f>
        <v>4</v>
      </c>
      <c r="I21" s="24">
        <v>2</v>
      </c>
      <c r="J21" s="24">
        <v>4</v>
      </c>
      <c r="K21" s="24">
        <v>0</v>
      </c>
      <c r="L21" s="24">
        <f>F21-G21</f>
        <v>110</v>
      </c>
      <c r="M21" s="24"/>
      <c r="N21" s="24">
        <f t="shared" si="7"/>
        <v>0</v>
      </c>
      <c r="O21" s="24">
        <v>3</v>
      </c>
      <c r="P21" s="24">
        <v>10</v>
      </c>
      <c r="Q21" s="24"/>
      <c r="R21" s="24">
        <f t="shared" si="5"/>
        <v>0</v>
      </c>
      <c r="S21" s="24"/>
      <c r="T21" s="24">
        <f>S21*$S$7</f>
        <v>0</v>
      </c>
      <c r="U21" s="31"/>
    </row>
    <row r="22" spans="1:21" ht="37.5" x14ac:dyDescent="0.3">
      <c r="A22" s="37" t="s">
        <v>129</v>
      </c>
      <c r="B22" s="25" t="s">
        <v>130</v>
      </c>
      <c r="C22" s="24">
        <v>2</v>
      </c>
      <c r="D22" s="24"/>
      <c r="E22" s="24">
        <f t="shared" si="0"/>
        <v>4</v>
      </c>
      <c r="F22" s="27">
        <v>120</v>
      </c>
      <c r="G22" s="24">
        <f t="shared" si="3"/>
        <v>10</v>
      </c>
      <c r="H22" s="24">
        <f>G22-K22-I22-J22</f>
        <v>4</v>
      </c>
      <c r="I22" s="24">
        <v>4</v>
      </c>
      <c r="J22" s="24">
        <v>2</v>
      </c>
      <c r="K22" s="24">
        <v>0</v>
      </c>
      <c r="L22" s="24">
        <f>F22-G22</f>
        <v>110</v>
      </c>
      <c r="M22" s="24"/>
      <c r="N22" s="24">
        <f t="shared" si="7"/>
        <v>0</v>
      </c>
      <c r="O22" s="24">
        <v>3</v>
      </c>
      <c r="P22" s="24">
        <v>10</v>
      </c>
      <c r="Q22" s="24"/>
      <c r="R22" s="24">
        <f t="shared" si="5"/>
        <v>0</v>
      </c>
      <c r="S22" s="24"/>
      <c r="T22" s="24">
        <f>S22*$S$7</f>
        <v>0</v>
      </c>
      <c r="U22" s="31"/>
    </row>
    <row r="23" spans="1:21" ht="25.5" customHeight="1" x14ac:dyDescent="0.3">
      <c r="A23" s="37" t="s">
        <v>156</v>
      </c>
      <c r="B23" s="89" t="s">
        <v>157</v>
      </c>
      <c r="C23" s="24">
        <v>2</v>
      </c>
      <c r="D23" s="24"/>
      <c r="E23" s="24">
        <f t="shared" si="0"/>
        <v>4</v>
      </c>
      <c r="F23" s="27">
        <v>120</v>
      </c>
      <c r="G23" s="24">
        <f t="shared" ref="G23" si="8">N23+P23+R23+T23</f>
        <v>10</v>
      </c>
      <c r="H23" s="24">
        <f>G23-K23-I23-J23</f>
        <v>4</v>
      </c>
      <c r="I23" s="24">
        <v>2</v>
      </c>
      <c r="J23" s="24">
        <v>4</v>
      </c>
      <c r="K23" s="24"/>
      <c r="L23" s="24">
        <f>F23-G23</f>
        <v>110</v>
      </c>
      <c r="M23" s="24"/>
      <c r="N23" s="24">
        <f t="shared" si="7"/>
        <v>0</v>
      </c>
      <c r="O23" s="24">
        <v>3</v>
      </c>
      <c r="P23" s="24">
        <v>10</v>
      </c>
      <c r="Q23" s="24"/>
      <c r="R23" s="24">
        <f t="shared" ref="R23" si="9">Q23*Q19</f>
        <v>0</v>
      </c>
      <c r="S23" s="24"/>
      <c r="T23" s="24">
        <f>S23*$S$7</f>
        <v>0</v>
      </c>
      <c r="U23" s="31"/>
    </row>
    <row r="24" spans="1:21" ht="18.75" x14ac:dyDescent="0.3">
      <c r="A24" s="189" t="s">
        <v>28</v>
      </c>
      <c r="B24" s="190"/>
      <c r="C24" s="29"/>
      <c r="D24" s="29"/>
      <c r="E24" s="30">
        <f>SUM(E11:E23)</f>
        <v>52</v>
      </c>
      <c r="F24" s="30">
        <f t="shared" ref="F24:T24" si="10">SUM(F11:F23)</f>
        <v>1560</v>
      </c>
      <c r="G24" s="30">
        <f t="shared" si="10"/>
        <v>126</v>
      </c>
      <c r="H24" s="30">
        <f t="shared" si="10"/>
        <v>50</v>
      </c>
      <c r="I24" s="30">
        <f t="shared" si="10"/>
        <v>30</v>
      </c>
      <c r="J24" s="30">
        <f t="shared" si="10"/>
        <v>46</v>
      </c>
      <c r="K24" s="30">
        <f t="shared" si="10"/>
        <v>0</v>
      </c>
      <c r="L24" s="30">
        <f t="shared" si="10"/>
        <v>1434</v>
      </c>
      <c r="M24" s="30">
        <f t="shared" si="10"/>
        <v>21</v>
      </c>
      <c r="N24" s="30">
        <f t="shared" si="10"/>
        <v>62</v>
      </c>
      <c r="O24" s="30">
        <f t="shared" si="10"/>
        <v>17</v>
      </c>
      <c r="P24" s="30">
        <f t="shared" si="10"/>
        <v>64</v>
      </c>
      <c r="Q24" s="30">
        <f t="shared" si="10"/>
        <v>0</v>
      </c>
      <c r="R24" s="30">
        <f t="shared" si="10"/>
        <v>0</v>
      </c>
      <c r="S24" s="30">
        <f t="shared" si="10"/>
        <v>0</v>
      </c>
      <c r="T24" s="30">
        <f t="shared" si="10"/>
        <v>0</v>
      </c>
      <c r="U24" s="31"/>
    </row>
    <row r="25" spans="1:21" s="6" customFormat="1" ht="26.25" customHeight="1" x14ac:dyDescent="0.3">
      <c r="A25" s="36" t="s">
        <v>23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33"/>
    </row>
    <row r="26" spans="1:21" s="6" customFormat="1" ht="18.75" x14ac:dyDescent="0.3">
      <c r="A26" s="40" t="s">
        <v>138</v>
      </c>
      <c r="B26" s="8" t="s">
        <v>137</v>
      </c>
      <c r="C26" s="24"/>
      <c r="D26" s="24">
        <v>2</v>
      </c>
      <c r="E26" s="24">
        <f>F26/30</f>
        <v>4</v>
      </c>
      <c r="F26" s="24">
        <v>120</v>
      </c>
      <c r="G26" s="24">
        <f>N26+P26+R26+T26</f>
        <v>8</v>
      </c>
      <c r="H26" s="24">
        <v>0</v>
      </c>
      <c r="I26" s="24">
        <v>0</v>
      </c>
      <c r="J26" s="24">
        <v>0</v>
      </c>
      <c r="K26" s="24">
        <v>0</v>
      </c>
      <c r="L26" s="24">
        <f>F26-G26</f>
        <v>112</v>
      </c>
      <c r="M26" s="24"/>
      <c r="N26" s="24">
        <f>M26*$M$7</f>
        <v>0</v>
      </c>
      <c r="O26" s="24">
        <v>2</v>
      </c>
      <c r="P26" s="24">
        <f>O26*$O$7</f>
        <v>8</v>
      </c>
      <c r="Q26" s="24"/>
      <c r="R26" s="24">
        <f>Q26*$Q$7</f>
        <v>0</v>
      </c>
      <c r="S26" s="24"/>
      <c r="T26" s="24">
        <f>S26*$S$7</f>
        <v>0</v>
      </c>
      <c r="U26" s="33"/>
    </row>
    <row r="27" spans="1:21" s="6" customFormat="1" ht="18.75" x14ac:dyDescent="0.3">
      <c r="A27" s="40" t="s">
        <v>138</v>
      </c>
      <c r="B27" s="8" t="s">
        <v>137</v>
      </c>
      <c r="C27" s="24"/>
      <c r="D27" s="24">
        <v>2</v>
      </c>
      <c r="E27" s="24">
        <f>F27/30</f>
        <v>4</v>
      </c>
      <c r="F27" s="24">
        <v>120</v>
      </c>
      <c r="G27" s="24">
        <f>N27+P27+R27+T27</f>
        <v>8</v>
      </c>
      <c r="H27" s="24">
        <v>0</v>
      </c>
      <c r="I27" s="24">
        <v>0</v>
      </c>
      <c r="J27" s="24">
        <v>0</v>
      </c>
      <c r="K27" s="24">
        <v>0</v>
      </c>
      <c r="L27" s="24">
        <f>F27-G27</f>
        <v>112</v>
      </c>
      <c r="M27" s="24"/>
      <c r="N27" s="24">
        <f>M27*$M$7</f>
        <v>0</v>
      </c>
      <c r="O27" s="24">
        <v>2</v>
      </c>
      <c r="P27" s="24">
        <f>O27*$O$7</f>
        <v>8</v>
      </c>
      <c r="Q27" s="24"/>
      <c r="R27" s="24">
        <f>Q27*$Q$7</f>
        <v>0</v>
      </c>
      <c r="S27" s="24"/>
      <c r="T27" s="24">
        <f>S27*$S$7</f>
        <v>0</v>
      </c>
      <c r="U27" s="33"/>
    </row>
    <row r="28" spans="1:21" s="6" customFormat="1" ht="39" customHeight="1" x14ac:dyDescent="0.3">
      <c r="A28" s="191" t="s">
        <v>29</v>
      </c>
      <c r="B28" s="192"/>
      <c r="C28" s="29"/>
      <c r="D28" s="29"/>
      <c r="E28" s="30">
        <f>SUM(E26:E27)</f>
        <v>8</v>
      </c>
      <c r="F28" s="30">
        <f t="shared" ref="F28:T28" si="11">SUM(F26:F27)</f>
        <v>240</v>
      </c>
      <c r="G28" s="30">
        <f t="shared" si="11"/>
        <v>16</v>
      </c>
      <c r="H28" s="30">
        <f t="shared" si="11"/>
        <v>0</v>
      </c>
      <c r="I28" s="30">
        <f t="shared" si="11"/>
        <v>0</v>
      </c>
      <c r="J28" s="30">
        <f t="shared" si="11"/>
        <v>0</v>
      </c>
      <c r="K28" s="30">
        <f t="shared" si="11"/>
        <v>0</v>
      </c>
      <c r="L28" s="30">
        <f t="shared" si="11"/>
        <v>224</v>
      </c>
      <c r="M28" s="30">
        <f t="shared" si="11"/>
        <v>0</v>
      </c>
      <c r="N28" s="30">
        <f t="shared" si="11"/>
        <v>0</v>
      </c>
      <c r="O28" s="30">
        <f t="shared" si="11"/>
        <v>4</v>
      </c>
      <c r="P28" s="30">
        <f t="shared" si="11"/>
        <v>16</v>
      </c>
      <c r="Q28" s="30">
        <f t="shared" si="11"/>
        <v>0</v>
      </c>
      <c r="R28" s="30">
        <f t="shared" si="11"/>
        <v>0</v>
      </c>
      <c r="S28" s="30">
        <f t="shared" si="11"/>
        <v>0</v>
      </c>
      <c r="T28" s="30">
        <f t="shared" si="11"/>
        <v>0</v>
      </c>
      <c r="U28" s="33"/>
    </row>
    <row r="29" spans="1:21" ht="19.5" thickBot="1" x14ac:dyDescent="0.35">
      <c r="A29" s="175" t="s">
        <v>30</v>
      </c>
      <c r="B29" s="193"/>
      <c r="C29" s="38"/>
      <c r="D29" s="38"/>
      <c r="E29" s="39">
        <f>E24+E28</f>
        <v>60</v>
      </c>
      <c r="F29" s="39">
        <f t="shared" ref="F29:T29" si="12">F24+F28</f>
        <v>1800</v>
      </c>
      <c r="G29" s="39">
        <f t="shared" si="12"/>
        <v>142</v>
      </c>
      <c r="H29" s="39">
        <f t="shared" si="12"/>
        <v>50</v>
      </c>
      <c r="I29" s="39">
        <f t="shared" si="12"/>
        <v>30</v>
      </c>
      <c r="J29" s="39">
        <f t="shared" si="12"/>
        <v>46</v>
      </c>
      <c r="K29" s="39">
        <f t="shared" si="12"/>
        <v>0</v>
      </c>
      <c r="L29" s="39">
        <f t="shared" si="12"/>
        <v>1658</v>
      </c>
      <c r="M29" s="39">
        <f t="shared" si="12"/>
        <v>21</v>
      </c>
      <c r="N29" s="39">
        <f t="shared" si="12"/>
        <v>62</v>
      </c>
      <c r="O29" s="39">
        <f t="shared" si="12"/>
        <v>21</v>
      </c>
      <c r="P29" s="39">
        <f t="shared" si="12"/>
        <v>80</v>
      </c>
      <c r="Q29" s="39">
        <f t="shared" si="12"/>
        <v>0</v>
      </c>
      <c r="R29" s="39">
        <f t="shared" si="12"/>
        <v>0</v>
      </c>
      <c r="S29" s="39">
        <f t="shared" si="12"/>
        <v>0</v>
      </c>
      <c r="T29" s="39">
        <f t="shared" si="12"/>
        <v>0</v>
      </c>
      <c r="U29" s="31"/>
    </row>
    <row r="30" spans="1:21" ht="18.75" x14ac:dyDescent="0.3">
      <c r="A30" s="183" t="s">
        <v>8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31"/>
    </row>
    <row r="31" spans="1:21" s="3" customFormat="1" ht="26.25" customHeight="1" x14ac:dyDescent="0.3">
      <c r="A31" s="36" t="s">
        <v>22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32"/>
    </row>
    <row r="32" spans="1:21" ht="18.75" x14ac:dyDescent="0.3">
      <c r="A32" s="37" t="s">
        <v>131</v>
      </c>
      <c r="B32" s="25" t="s">
        <v>132</v>
      </c>
      <c r="C32" s="26"/>
      <c r="D32" s="24">
        <v>3</v>
      </c>
      <c r="E32" s="24">
        <f>F32/30</f>
        <v>6</v>
      </c>
      <c r="F32" s="27">
        <v>180</v>
      </c>
      <c r="G32" s="24">
        <f>N32+P32+R32+T32</f>
        <v>0</v>
      </c>
      <c r="H32" s="24">
        <f>G32-K32-I32-J32</f>
        <v>0</v>
      </c>
      <c r="I32" s="24">
        <v>0</v>
      </c>
      <c r="J32" s="24">
        <v>0</v>
      </c>
      <c r="K32" s="24">
        <v>0</v>
      </c>
      <c r="L32" s="24">
        <f>F32-G32</f>
        <v>180</v>
      </c>
      <c r="M32" s="24"/>
      <c r="N32" s="24">
        <f>M32*$M$7</f>
        <v>0</v>
      </c>
      <c r="O32" s="24"/>
      <c r="P32" s="24">
        <f>O32*$O$7</f>
        <v>0</v>
      </c>
      <c r="Q32" s="24"/>
      <c r="R32" s="24">
        <f>Q32*$Q$7</f>
        <v>0</v>
      </c>
      <c r="S32" s="24"/>
      <c r="T32" s="24">
        <f>S32*$S$7</f>
        <v>0</v>
      </c>
      <c r="U32" s="31"/>
    </row>
    <row r="33" spans="1:98" ht="37.5" x14ac:dyDescent="0.3">
      <c r="A33" s="37" t="s">
        <v>133</v>
      </c>
      <c r="B33" s="25" t="s">
        <v>134</v>
      </c>
      <c r="C33" s="26">
        <v>3</v>
      </c>
      <c r="D33" s="24"/>
      <c r="E33" s="24">
        <f>F33/30</f>
        <v>2</v>
      </c>
      <c r="F33" s="27">
        <v>60</v>
      </c>
      <c r="G33" s="24">
        <f>N33+P33+R33+T33</f>
        <v>0</v>
      </c>
      <c r="H33" s="24">
        <f>G33-K33-I33-J33</f>
        <v>0</v>
      </c>
      <c r="I33" s="24">
        <v>0</v>
      </c>
      <c r="J33" s="24">
        <v>0</v>
      </c>
      <c r="K33" s="24">
        <v>0</v>
      </c>
      <c r="L33" s="24">
        <f>F33-G33</f>
        <v>60</v>
      </c>
      <c r="M33" s="24"/>
      <c r="N33" s="24">
        <f>M33*$M$7</f>
        <v>0</v>
      </c>
      <c r="O33" s="24"/>
      <c r="P33" s="24">
        <f>O33*$O$7</f>
        <v>0</v>
      </c>
      <c r="Q33" s="24"/>
      <c r="R33" s="24">
        <f>Q33*$Q$7</f>
        <v>0</v>
      </c>
      <c r="S33" s="24"/>
      <c r="T33" s="24">
        <f>S33*$S$7</f>
        <v>0</v>
      </c>
      <c r="U33" s="31"/>
    </row>
    <row r="34" spans="1:98" ht="18.75" x14ac:dyDescent="0.3">
      <c r="A34" s="37" t="s">
        <v>135</v>
      </c>
      <c r="B34" s="25" t="s">
        <v>136</v>
      </c>
      <c r="C34" s="26">
        <v>3</v>
      </c>
      <c r="D34" s="24"/>
      <c r="E34" s="24">
        <f>F34/30</f>
        <v>6</v>
      </c>
      <c r="F34" s="27">
        <v>180</v>
      </c>
      <c r="G34" s="24">
        <f>N34+P34+R34+T34</f>
        <v>0</v>
      </c>
      <c r="H34" s="24">
        <f>G34-K34-I34-J34</f>
        <v>0</v>
      </c>
      <c r="I34" s="24">
        <v>0</v>
      </c>
      <c r="J34" s="24">
        <v>0</v>
      </c>
      <c r="K34" s="24">
        <v>0</v>
      </c>
      <c r="L34" s="24">
        <f>F34-G34</f>
        <v>180</v>
      </c>
      <c r="M34" s="24"/>
      <c r="N34" s="24">
        <f>M34*$M$7</f>
        <v>0</v>
      </c>
      <c r="O34" s="24"/>
      <c r="P34" s="24">
        <f>O34*$O$7</f>
        <v>0</v>
      </c>
      <c r="Q34" s="24"/>
      <c r="R34" s="24">
        <f>Q34*$Q$7</f>
        <v>0</v>
      </c>
      <c r="S34" s="24"/>
      <c r="T34" s="24">
        <f>S34*$S$7</f>
        <v>0</v>
      </c>
      <c r="U34" s="31"/>
    </row>
    <row r="35" spans="1:98" ht="18.75" x14ac:dyDescent="0.3">
      <c r="A35" s="189" t="s">
        <v>28</v>
      </c>
      <c r="B35" s="190"/>
      <c r="C35" s="29"/>
      <c r="D35" s="29"/>
      <c r="E35" s="30">
        <f t="shared" ref="E35:T35" si="13">SUM(E32:E34)</f>
        <v>14</v>
      </c>
      <c r="F35" s="30">
        <f t="shared" si="13"/>
        <v>420</v>
      </c>
      <c r="G35" s="30">
        <f t="shared" si="13"/>
        <v>0</v>
      </c>
      <c r="H35" s="30">
        <f t="shared" si="13"/>
        <v>0</v>
      </c>
      <c r="I35" s="30">
        <f t="shared" si="13"/>
        <v>0</v>
      </c>
      <c r="J35" s="30">
        <f t="shared" si="13"/>
        <v>0</v>
      </c>
      <c r="K35" s="30">
        <f t="shared" si="13"/>
        <v>0</v>
      </c>
      <c r="L35" s="30">
        <f t="shared" si="13"/>
        <v>420</v>
      </c>
      <c r="M35" s="30">
        <f t="shared" si="13"/>
        <v>0</v>
      </c>
      <c r="N35" s="30">
        <f t="shared" si="13"/>
        <v>0</v>
      </c>
      <c r="O35" s="30">
        <f t="shared" si="13"/>
        <v>0</v>
      </c>
      <c r="P35" s="30">
        <f t="shared" si="13"/>
        <v>0</v>
      </c>
      <c r="Q35" s="30">
        <f t="shared" si="13"/>
        <v>0</v>
      </c>
      <c r="R35" s="30">
        <f t="shared" si="13"/>
        <v>0</v>
      </c>
      <c r="S35" s="30">
        <f t="shared" si="13"/>
        <v>0</v>
      </c>
      <c r="T35" s="30">
        <f t="shared" si="13"/>
        <v>0</v>
      </c>
      <c r="U35" s="31"/>
    </row>
    <row r="36" spans="1:98" s="6" customFormat="1" ht="26.25" customHeight="1" x14ac:dyDescent="0.3">
      <c r="A36" s="36" t="s">
        <v>23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33"/>
    </row>
    <row r="37" spans="1:98" s="6" customFormat="1" ht="18.75" x14ac:dyDescent="0.3">
      <c r="A37" s="40" t="s">
        <v>138</v>
      </c>
      <c r="B37" s="8" t="s">
        <v>137</v>
      </c>
      <c r="C37" s="24"/>
      <c r="D37" s="24">
        <v>3</v>
      </c>
      <c r="E37" s="24">
        <f>F37/30</f>
        <v>4</v>
      </c>
      <c r="F37" s="24">
        <v>120</v>
      </c>
      <c r="G37" s="24">
        <f>N37+P37+R37+T37</f>
        <v>10</v>
      </c>
      <c r="H37" s="24">
        <v>0</v>
      </c>
      <c r="I37" s="24">
        <v>0</v>
      </c>
      <c r="J37" s="24">
        <v>0</v>
      </c>
      <c r="K37" s="24">
        <v>0</v>
      </c>
      <c r="L37" s="24">
        <f>F37-G37</f>
        <v>110</v>
      </c>
      <c r="M37" s="24"/>
      <c r="N37" s="24">
        <f>M37*$M$7</f>
        <v>0</v>
      </c>
      <c r="O37" s="24"/>
      <c r="P37" s="24">
        <f>O37*$O$7</f>
        <v>0</v>
      </c>
      <c r="Q37" s="24">
        <v>3</v>
      </c>
      <c r="R37" s="24">
        <v>10</v>
      </c>
      <c r="S37" s="24"/>
      <c r="T37" s="24">
        <f>S37*$S$7</f>
        <v>0</v>
      </c>
      <c r="U37" s="33"/>
    </row>
    <row r="38" spans="1:98" s="6" customFormat="1" ht="18.75" x14ac:dyDescent="0.3">
      <c r="A38" s="40" t="s">
        <v>138</v>
      </c>
      <c r="B38" s="8" t="s">
        <v>137</v>
      </c>
      <c r="C38" s="24"/>
      <c r="D38" s="24">
        <v>3</v>
      </c>
      <c r="E38" s="24">
        <f>F38/30</f>
        <v>4</v>
      </c>
      <c r="F38" s="24">
        <v>120</v>
      </c>
      <c r="G38" s="24">
        <f>N38+P38+R38+T38</f>
        <v>10</v>
      </c>
      <c r="H38" s="24">
        <v>0</v>
      </c>
      <c r="I38" s="24">
        <v>0</v>
      </c>
      <c r="J38" s="24">
        <v>0</v>
      </c>
      <c r="K38" s="24">
        <v>0</v>
      </c>
      <c r="L38" s="24">
        <f>F38-G38</f>
        <v>110</v>
      </c>
      <c r="M38" s="24"/>
      <c r="N38" s="24">
        <f>M38*$M$7</f>
        <v>0</v>
      </c>
      <c r="O38" s="24"/>
      <c r="P38" s="24">
        <f>O38*$O$7</f>
        <v>0</v>
      </c>
      <c r="Q38" s="24">
        <v>3</v>
      </c>
      <c r="R38" s="24">
        <v>10</v>
      </c>
      <c r="S38" s="24"/>
      <c r="T38" s="24">
        <f>S38*$S$7</f>
        <v>0</v>
      </c>
      <c r="U38" s="33"/>
    </row>
    <row r="39" spans="1:98" s="6" customFormat="1" ht="18.75" x14ac:dyDescent="0.3">
      <c r="A39" s="40" t="s">
        <v>138</v>
      </c>
      <c r="B39" s="8" t="s">
        <v>137</v>
      </c>
      <c r="C39" s="24"/>
      <c r="D39" s="24">
        <v>3</v>
      </c>
      <c r="E39" s="24">
        <f>F39/30</f>
        <v>4</v>
      </c>
      <c r="F39" s="24">
        <v>120</v>
      </c>
      <c r="G39" s="24">
        <f>N39+P39+R39+T39</f>
        <v>10</v>
      </c>
      <c r="H39" s="24">
        <v>0</v>
      </c>
      <c r="I39" s="24">
        <v>0</v>
      </c>
      <c r="J39" s="24">
        <v>0</v>
      </c>
      <c r="K39" s="24">
        <v>0</v>
      </c>
      <c r="L39" s="24">
        <f>F39-G39</f>
        <v>110</v>
      </c>
      <c r="M39" s="24"/>
      <c r="N39" s="24">
        <f>M39*$M$7</f>
        <v>0</v>
      </c>
      <c r="O39" s="24"/>
      <c r="P39" s="24">
        <f>O39*$O$7</f>
        <v>0</v>
      </c>
      <c r="Q39" s="24">
        <v>3</v>
      </c>
      <c r="R39" s="24">
        <v>10</v>
      </c>
      <c r="S39" s="24"/>
      <c r="T39" s="24">
        <f>S39*$S$7</f>
        <v>0</v>
      </c>
      <c r="U39" s="33"/>
    </row>
    <row r="40" spans="1:98" s="6" customFormat="1" ht="18.75" x14ac:dyDescent="0.3">
      <c r="A40" s="40" t="s">
        <v>138</v>
      </c>
      <c r="B40" s="8" t="s">
        <v>137</v>
      </c>
      <c r="C40" s="24"/>
      <c r="D40" s="24">
        <v>3</v>
      </c>
      <c r="E40" s="24">
        <f>F40/30</f>
        <v>4</v>
      </c>
      <c r="F40" s="24">
        <v>120</v>
      </c>
      <c r="G40" s="24">
        <f>N40+P40+R40+T40</f>
        <v>10</v>
      </c>
      <c r="H40" s="24">
        <v>0</v>
      </c>
      <c r="I40" s="24">
        <v>0</v>
      </c>
      <c r="J40" s="24">
        <v>0</v>
      </c>
      <c r="K40" s="24">
        <v>0</v>
      </c>
      <c r="L40" s="24">
        <f>F40-G40</f>
        <v>110</v>
      </c>
      <c r="M40" s="24"/>
      <c r="N40" s="24">
        <f>M40*$M$7</f>
        <v>0</v>
      </c>
      <c r="O40" s="24"/>
      <c r="P40" s="24">
        <f>O40*$O$7</f>
        <v>0</v>
      </c>
      <c r="Q40" s="24">
        <v>3</v>
      </c>
      <c r="R40" s="24">
        <v>10</v>
      </c>
      <c r="S40" s="24"/>
      <c r="T40" s="24">
        <f>S40*$S$7</f>
        <v>0</v>
      </c>
      <c r="U40" s="33"/>
    </row>
    <row r="41" spans="1:98" s="6" customFormat="1" ht="39" customHeight="1" x14ac:dyDescent="0.3">
      <c r="A41" s="191" t="s">
        <v>29</v>
      </c>
      <c r="B41" s="192"/>
      <c r="C41" s="29"/>
      <c r="D41" s="29"/>
      <c r="E41" s="30">
        <f t="shared" ref="E41:T41" si="14">SUM(E37:E40)</f>
        <v>16</v>
      </c>
      <c r="F41" s="30">
        <f t="shared" si="14"/>
        <v>480</v>
      </c>
      <c r="G41" s="30">
        <f t="shared" si="14"/>
        <v>40</v>
      </c>
      <c r="H41" s="30">
        <f t="shared" si="14"/>
        <v>0</v>
      </c>
      <c r="I41" s="30">
        <f t="shared" si="14"/>
        <v>0</v>
      </c>
      <c r="J41" s="30">
        <f t="shared" si="14"/>
        <v>0</v>
      </c>
      <c r="K41" s="30">
        <f t="shared" si="14"/>
        <v>0</v>
      </c>
      <c r="L41" s="30">
        <f t="shared" si="14"/>
        <v>440</v>
      </c>
      <c r="M41" s="30">
        <f t="shared" si="14"/>
        <v>0</v>
      </c>
      <c r="N41" s="30">
        <f t="shared" si="14"/>
        <v>0</v>
      </c>
      <c r="O41" s="30">
        <f t="shared" si="14"/>
        <v>0</v>
      </c>
      <c r="P41" s="30">
        <f t="shared" si="14"/>
        <v>0</v>
      </c>
      <c r="Q41" s="30">
        <f t="shared" si="14"/>
        <v>12</v>
      </c>
      <c r="R41" s="30">
        <f t="shared" si="14"/>
        <v>40</v>
      </c>
      <c r="S41" s="30">
        <f t="shared" si="14"/>
        <v>0</v>
      </c>
      <c r="T41" s="30">
        <f t="shared" si="14"/>
        <v>0</v>
      </c>
      <c r="U41" s="33"/>
    </row>
    <row r="42" spans="1:98" ht="19.5" thickBot="1" x14ac:dyDescent="0.35">
      <c r="A42" s="175" t="s">
        <v>30</v>
      </c>
      <c r="B42" s="176"/>
      <c r="C42" s="38"/>
      <c r="D42" s="38"/>
      <c r="E42" s="39">
        <f t="shared" ref="E42:T42" si="15">E35+E41</f>
        <v>30</v>
      </c>
      <c r="F42" s="39">
        <f t="shared" si="15"/>
        <v>900</v>
      </c>
      <c r="G42" s="39">
        <f t="shared" si="15"/>
        <v>40</v>
      </c>
      <c r="H42" s="39">
        <f t="shared" si="15"/>
        <v>0</v>
      </c>
      <c r="I42" s="39">
        <f t="shared" si="15"/>
        <v>0</v>
      </c>
      <c r="J42" s="39">
        <f t="shared" si="15"/>
        <v>0</v>
      </c>
      <c r="K42" s="39">
        <f t="shared" si="15"/>
        <v>0</v>
      </c>
      <c r="L42" s="39">
        <f t="shared" si="15"/>
        <v>860</v>
      </c>
      <c r="M42" s="39">
        <f t="shared" si="15"/>
        <v>0</v>
      </c>
      <c r="N42" s="39">
        <f t="shared" si="15"/>
        <v>0</v>
      </c>
      <c r="O42" s="39">
        <f t="shared" si="15"/>
        <v>0</v>
      </c>
      <c r="P42" s="39">
        <f t="shared" si="15"/>
        <v>0</v>
      </c>
      <c r="Q42" s="39">
        <f t="shared" si="15"/>
        <v>12</v>
      </c>
      <c r="R42" s="39">
        <f t="shared" si="15"/>
        <v>40</v>
      </c>
      <c r="S42" s="39">
        <f t="shared" si="15"/>
        <v>0</v>
      </c>
      <c r="T42" s="39">
        <f t="shared" si="15"/>
        <v>0</v>
      </c>
      <c r="U42" s="31"/>
    </row>
    <row r="43" spans="1:98" s="13" customFormat="1" ht="39" x14ac:dyDescent="0.35">
      <c r="A43" s="41"/>
      <c r="B43" s="42" t="s">
        <v>21</v>
      </c>
      <c r="C43" s="43"/>
      <c r="D43" s="43"/>
      <c r="E43" s="43">
        <f t="shared" ref="E43:T43" si="16">E41+E28</f>
        <v>24</v>
      </c>
      <c r="F43" s="43">
        <f t="shared" si="16"/>
        <v>720</v>
      </c>
      <c r="G43" s="43">
        <f t="shared" si="16"/>
        <v>56</v>
      </c>
      <c r="H43" s="43">
        <f t="shared" si="16"/>
        <v>0</v>
      </c>
      <c r="I43" s="43">
        <f t="shared" si="16"/>
        <v>0</v>
      </c>
      <c r="J43" s="43">
        <f t="shared" si="16"/>
        <v>0</v>
      </c>
      <c r="K43" s="43">
        <f t="shared" si="16"/>
        <v>0</v>
      </c>
      <c r="L43" s="43">
        <f t="shared" si="16"/>
        <v>664</v>
      </c>
      <c r="M43" s="43">
        <f t="shared" si="16"/>
        <v>0</v>
      </c>
      <c r="N43" s="43">
        <f t="shared" si="16"/>
        <v>0</v>
      </c>
      <c r="O43" s="43">
        <f t="shared" si="16"/>
        <v>4</v>
      </c>
      <c r="P43" s="43">
        <f t="shared" si="16"/>
        <v>16</v>
      </c>
      <c r="Q43" s="43">
        <f t="shared" si="16"/>
        <v>12</v>
      </c>
      <c r="R43" s="43">
        <f t="shared" si="16"/>
        <v>40</v>
      </c>
      <c r="S43" s="43">
        <f t="shared" si="16"/>
        <v>0</v>
      </c>
      <c r="T43" s="43">
        <f t="shared" si="16"/>
        <v>0</v>
      </c>
    </row>
    <row r="44" spans="1:98" s="15" customFormat="1" ht="58.5" x14ac:dyDescent="0.35">
      <c r="A44" s="18"/>
      <c r="B44" s="17" t="s">
        <v>168</v>
      </c>
      <c r="C44" s="28"/>
      <c r="D44" s="28"/>
      <c r="E44" s="28">
        <f t="shared" ref="E44:T44" si="17">E29+E42</f>
        <v>90</v>
      </c>
      <c r="F44" s="28">
        <f t="shared" si="17"/>
        <v>2700</v>
      </c>
      <c r="G44" s="28">
        <f t="shared" si="17"/>
        <v>182</v>
      </c>
      <c r="H44" s="28">
        <f t="shared" si="17"/>
        <v>50</v>
      </c>
      <c r="I44" s="28">
        <f t="shared" si="17"/>
        <v>30</v>
      </c>
      <c r="J44" s="28">
        <f t="shared" si="17"/>
        <v>46</v>
      </c>
      <c r="K44" s="28">
        <f t="shared" si="17"/>
        <v>0</v>
      </c>
      <c r="L44" s="28">
        <f t="shared" si="17"/>
        <v>2518</v>
      </c>
      <c r="M44" s="28">
        <f t="shared" si="17"/>
        <v>21</v>
      </c>
      <c r="N44" s="28">
        <f t="shared" si="17"/>
        <v>62</v>
      </c>
      <c r="O44" s="28">
        <f t="shared" si="17"/>
        <v>21</v>
      </c>
      <c r="P44" s="28">
        <f t="shared" si="17"/>
        <v>80</v>
      </c>
      <c r="Q44" s="28">
        <f t="shared" si="17"/>
        <v>12</v>
      </c>
      <c r="R44" s="28">
        <f t="shared" si="17"/>
        <v>40</v>
      </c>
      <c r="S44" s="28">
        <f t="shared" si="17"/>
        <v>0</v>
      </c>
      <c r="T44" s="28">
        <f t="shared" si="17"/>
        <v>0</v>
      </c>
    </row>
    <row r="45" spans="1:98" ht="18.75" x14ac:dyDescent="0.3">
      <c r="A45" s="7"/>
      <c r="B45" s="14"/>
      <c r="C45" s="7"/>
      <c r="D45" s="7"/>
      <c r="E45" s="7"/>
      <c r="F45" s="7"/>
      <c r="G45" s="7"/>
      <c r="H45" s="7"/>
      <c r="I45" s="7"/>
      <c r="J45" s="7"/>
      <c r="K45" s="7"/>
      <c r="L45" s="7"/>
      <c r="M45" s="11"/>
      <c r="N45" s="7"/>
      <c r="O45" s="7"/>
      <c r="P45" s="7"/>
      <c r="Q45" s="7"/>
      <c r="R45" s="7"/>
      <c r="S45" s="7"/>
      <c r="T45" s="7"/>
    </row>
    <row r="46" spans="1:98" s="4" customFormat="1" ht="56.25" x14ac:dyDescent="0.3">
      <c r="A46" s="9"/>
      <c r="B46" s="10" t="s">
        <v>105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>
        <v>18</v>
      </c>
      <c r="N46" s="16"/>
      <c r="O46" s="16">
        <v>18</v>
      </c>
      <c r="P46" s="16"/>
      <c r="Q46" s="16">
        <v>18</v>
      </c>
      <c r="R46" s="16"/>
      <c r="S46" s="16"/>
      <c r="T46" s="16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 s="4" customFormat="1" ht="18.75" x14ac:dyDescent="0.3">
      <c r="A47" s="9"/>
      <c r="B47" s="10" t="s">
        <v>10</v>
      </c>
      <c r="C47" s="16">
        <v>19</v>
      </c>
      <c r="D47" s="16"/>
      <c r="E47" s="16"/>
      <c r="F47" s="16"/>
      <c r="G47" s="16"/>
      <c r="H47" s="16"/>
      <c r="I47" s="16"/>
      <c r="J47" s="16"/>
      <c r="K47" s="16"/>
      <c r="L47" s="16"/>
      <c r="M47" s="16">
        <v>7</v>
      </c>
      <c r="N47" s="16"/>
      <c r="O47" s="16">
        <v>8</v>
      </c>
      <c r="P47" s="16"/>
      <c r="Q47" s="16">
        <v>4</v>
      </c>
      <c r="R47" s="16"/>
      <c r="S47" s="16"/>
      <c r="T47" s="16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 s="4" customFormat="1" ht="18.75" x14ac:dyDescent="0.3">
      <c r="A48" s="9"/>
      <c r="B48" s="10" t="s">
        <v>17</v>
      </c>
      <c r="C48" s="16">
        <v>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 s="4" customFormat="1" ht="18.75" x14ac:dyDescent="0.3">
      <c r="A49" s="9"/>
      <c r="B49" s="10" t="s">
        <v>159</v>
      </c>
      <c r="C49" s="16">
        <v>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>
        <v>1</v>
      </c>
      <c r="R49" s="16"/>
      <c r="S49" s="16"/>
      <c r="T49" s="16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 s="4" customFormat="1" ht="18.75" x14ac:dyDescent="0.3">
      <c r="A50" s="9"/>
      <c r="B50" s="10" t="s">
        <v>11</v>
      </c>
      <c r="C50" s="16"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 s="4" customFormat="1" ht="18.75" x14ac:dyDescent="0.3">
      <c r="A51" s="9"/>
      <c r="B51" s="10" t="s">
        <v>18</v>
      </c>
      <c r="C51" s="16">
        <v>9</v>
      </c>
      <c r="D51" s="16"/>
      <c r="E51" s="16"/>
      <c r="F51" s="16"/>
      <c r="G51" s="16"/>
      <c r="H51" s="16"/>
      <c r="I51" s="16"/>
      <c r="J51" s="16"/>
      <c r="K51" s="16"/>
      <c r="L51" s="16"/>
      <c r="M51" s="16">
        <v>3</v>
      </c>
      <c r="N51" s="16"/>
      <c r="O51" s="16">
        <v>2</v>
      </c>
      <c r="P51" s="16"/>
      <c r="Q51" s="16">
        <v>4</v>
      </c>
      <c r="R51" s="16"/>
      <c r="S51" s="16"/>
      <c r="T51" s="16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 s="4" customFormat="1" ht="18.75" x14ac:dyDescent="0.3">
      <c r="A52" s="9"/>
      <c r="B52" s="10" t="s">
        <v>12</v>
      </c>
      <c r="C52" s="16">
        <v>10</v>
      </c>
      <c r="D52" s="16"/>
      <c r="E52" s="16"/>
      <c r="F52" s="16"/>
      <c r="G52" s="16"/>
      <c r="H52" s="16"/>
      <c r="I52" s="16"/>
      <c r="J52" s="16"/>
      <c r="K52" s="16"/>
      <c r="L52" s="16"/>
      <c r="M52" s="16">
        <v>4</v>
      </c>
      <c r="N52" s="16"/>
      <c r="O52" s="16">
        <v>6</v>
      </c>
      <c r="P52" s="16"/>
      <c r="Q52" s="16"/>
      <c r="R52" s="16"/>
      <c r="S52" s="16"/>
      <c r="T52" s="16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 s="21" customFormat="1" ht="18.75" x14ac:dyDescent="0.3">
      <c r="A53" s="9"/>
      <c r="B53" s="10" t="s">
        <v>15</v>
      </c>
      <c r="C53" s="16">
        <v>2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>
        <v>2</v>
      </c>
      <c r="R53" s="16"/>
      <c r="S53" s="16"/>
      <c r="T53" s="16"/>
    </row>
    <row r="54" spans="1:98" s="19" customFormat="1" x14ac:dyDescent="0.25">
      <c r="B54" s="20"/>
    </row>
    <row r="55" spans="1:98" s="19" customFormat="1" ht="38.25" customHeight="1" x14ac:dyDescent="0.3">
      <c r="B55" s="90" t="s">
        <v>160</v>
      </c>
      <c r="C55" s="91"/>
      <c r="D55" s="91" t="s">
        <v>161</v>
      </c>
      <c r="E55" s="91"/>
      <c r="F55" s="91"/>
      <c r="G55" s="91" t="s">
        <v>162</v>
      </c>
      <c r="H55" s="91"/>
      <c r="I55" s="91"/>
      <c r="J55" s="91"/>
      <c r="K55" s="187" t="s">
        <v>163</v>
      </c>
      <c r="L55" s="148"/>
      <c r="M55" s="91"/>
      <c r="N55" s="91"/>
      <c r="O55" s="91"/>
      <c r="P55" s="187"/>
      <c r="Q55" s="148"/>
      <c r="R55" s="91"/>
      <c r="S55"/>
      <c r="T55"/>
    </row>
    <row r="56" spans="1:98" s="19" customFormat="1" ht="18.75" x14ac:dyDescent="0.3"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</row>
    <row r="57" spans="1:98" s="19" customFormat="1" ht="36" customHeight="1" x14ac:dyDescent="0.3">
      <c r="B57" s="91" t="s">
        <v>167</v>
      </c>
      <c r="C57" s="91"/>
      <c r="D57" s="91" t="s">
        <v>164</v>
      </c>
      <c r="E57" s="91"/>
      <c r="F57" s="91"/>
      <c r="G57" s="91" t="s">
        <v>165</v>
      </c>
      <c r="H57" s="91"/>
      <c r="I57" s="91"/>
      <c r="J57" s="91"/>
      <c r="K57" s="91" t="s">
        <v>166</v>
      </c>
      <c r="L57" s="91"/>
      <c r="M57" s="91"/>
      <c r="N57" s="91"/>
      <c r="O57" s="91"/>
      <c r="P57" s="91"/>
      <c r="Q57" s="91"/>
      <c r="R57" s="91"/>
      <c r="S57"/>
      <c r="T57"/>
    </row>
    <row r="58" spans="1:98" s="178" customFormat="1" x14ac:dyDescent="0.25">
      <c r="A58" s="177"/>
    </row>
    <row r="59" spans="1:98" s="19" customFormat="1" x14ac:dyDescent="0.25">
      <c r="B59" s="20"/>
    </row>
    <row r="60" spans="1:98" s="19" customFormat="1" x14ac:dyDescent="0.25">
      <c r="B60" s="20"/>
    </row>
    <row r="61" spans="1:98" s="22" customFormat="1" x14ac:dyDescent="0.25">
      <c r="B61" s="23"/>
    </row>
  </sheetData>
  <mergeCells count="43">
    <mergeCell ref="A1:T1"/>
    <mergeCell ref="M3:T3"/>
    <mergeCell ref="M6:T6"/>
    <mergeCell ref="F3:K3"/>
    <mergeCell ref="M5:N5"/>
    <mergeCell ref="G4:G7"/>
    <mergeCell ref="H6:H7"/>
    <mergeCell ref="S5:T5"/>
    <mergeCell ref="L4:L7"/>
    <mergeCell ref="C3:E3"/>
    <mergeCell ref="O5:P5"/>
    <mergeCell ref="K6:K7"/>
    <mergeCell ref="M4:P4"/>
    <mergeCell ref="O7:P7"/>
    <mergeCell ref="Q5:R5"/>
    <mergeCell ref="S7:T7"/>
    <mergeCell ref="I6:I7"/>
    <mergeCell ref="J6:J7"/>
    <mergeCell ref="H4:K5"/>
    <mergeCell ref="A3:A7"/>
    <mergeCell ref="B3:B7"/>
    <mergeCell ref="S8:T8"/>
    <mergeCell ref="M8:N8"/>
    <mergeCell ref="A41:B41"/>
    <mergeCell ref="A29:B29"/>
    <mergeCell ref="A35:B35"/>
    <mergeCell ref="A28:B28"/>
    <mergeCell ref="A42:B42"/>
    <mergeCell ref="A58:XFD58"/>
    <mergeCell ref="F4:F7"/>
    <mergeCell ref="Q4:T4"/>
    <mergeCell ref="O8:P8"/>
    <mergeCell ref="M7:N7"/>
    <mergeCell ref="A9:T9"/>
    <mergeCell ref="A30:T30"/>
    <mergeCell ref="E4:E7"/>
    <mergeCell ref="C4:C7"/>
    <mergeCell ref="D4:D7"/>
    <mergeCell ref="Q7:R7"/>
    <mergeCell ref="K55:L55"/>
    <mergeCell ref="P55:Q55"/>
    <mergeCell ref="Q8:R8"/>
    <mergeCell ref="A24:B24"/>
  </mergeCells>
  <phoneticPr fontId="3" type="noConversion"/>
  <dataValidations xWindow="1498" yWindow="450" count="3">
    <dataValidation operator="equal" allowBlank="1" showInputMessage="1" showErrorMessage="1" prompt="Введіть данні самостійно!!!" sqref="H45:J45 H26:J27 H32:J34 H37:J40 H11:J23" xr:uid="{00000000-0002-0000-0100-000000000000}">
      <formula1>0</formula1>
      <formula2>0</formula2>
    </dataValidation>
    <dataValidation operator="equal" allowBlank="1" showInputMessage="1" prompt="Введіть кількість годин на тиждень" sqref="Q45 O45 S45 O11:O23 Q11:Q23 M32:M34 M11:M23 Q26:Q27 S26:S27 O26:O27 S37:S40 Q37:Q40 O37:O40 O32:O34 S32:S34 S11:S23" xr:uid="{00000000-0002-0000-0100-000001000000}">
      <formula1>0</formula1>
      <formula2>0</formula2>
    </dataValidation>
    <dataValidation allowBlank="1" showInputMessage="1" showErrorMessage="1" prompt="Введіть дані" sqref="F4:F7 C4:C7 H6:H7" xr:uid="{00000000-0002-0000-0100-000002000000}"/>
  </dataValidations>
  <pageMargins left="0.19685039370078741" right="0.19685039370078741" top="0.23622047244094491" bottom="0.19685039370078741" header="0.78740157480314965" footer="0.78740157480314965"/>
  <pageSetup paperSize="9" scale="61" firstPageNumber="0" fitToHeight="0" orientation="landscape" r:id="rId1"/>
  <headerFooter alignWithMargins="0"/>
  <rowBreaks count="1" manualBreakCount="1">
    <brk id="2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Титулка</vt:lpstr>
      <vt:lpstr>Навчальний план</vt:lpstr>
      <vt:lpstr>'Навчальний план'!Область_друку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</dc:creator>
  <cp:lastModifiedBy>Олександр Лаврук</cp:lastModifiedBy>
  <cp:lastPrinted>2021-10-25T12:52:49Z</cp:lastPrinted>
  <dcterms:created xsi:type="dcterms:W3CDTF">2020-05-18T15:13:16Z</dcterms:created>
  <dcterms:modified xsi:type="dcterms:W3CDTF">2025-09-14T12:56:57Z</dcterms:modified>
</cp:coreProperties>
</file>