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dinstitut-my.sharepoint.com/personal/lavruk_olexandr_kpdi_edu_ua/Documents/Ліцензування Та Акредитація/ПРОГРАМИ/М_053 Психологія/"/>
    </mc:Choice>
  </mc:AlternateContent>
  <xr:revisionPtr revIDLastSave="0" documentId="8_{7096C8A4-40AB-40BC-A2FF-397285EB8AD6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ка" sheetId="5" r:id="rId1"/>
    <sheet name="Навчальний план" sheetId="4" r:id="rId2"/>
  </sheets>
  <definedNames>
    <definedName name="_xlnm.Print_Area" localSheetId="1">#N/A</definedName>
  </definedNames>
  <calcPr calcId="181029"/>
</workbook>
</file>

<file path=xl/calcChain.xml><?xml version="1.0" encoding="utf-8"?>
<calcChain xmlns="http://schemas.openxmlformats.org/spreadsheetml/2006/main">
  <c r="N23" i="4" l="1"/>
  <c r="P16" i="4"/>
  <c r="P17" i="4"/>
  <c r="P18" i="4"/>
  <c r="P19" i="4"/>
  <c r="P20" i="4"/>
  <c r="N12" i="4"/>
  <c r="N13" i="4"/>
  <c r="N14" i="4"/>
  <c r="N15" i="4"/>
  <c r="N11" i="4"/>
  <c r="P12" i="4"/>
  <c r="P13" i="4"/>
  <c r="P14" i="4"/>
  <c r="P15" i="4"/>
  <c r="G20" i="4"/>
  <c r="H20" i="4"/>
  <c r="N16" i="4"/>
  <c r="N21" i="4"/>
  <c r="N17" i="4"/>
  <c r="N18" i="4"/>
  <c r="G18" i="4"/>
  <c r="N19" i="4"/>
  <c r="N20" i="4"/>
  <c r="T37" i="4"/>
  <c r="R37" i="4"/>
  <c r="G37" i="4"/>
  <c r="L37" i="4"/>
  <c r="P37" i="4"/>
  <c r="N37" i="4"/>
  <c r="E37" i="4"/>
  <c r="E33" i="4"/>
  <c r="T24" i="4"/>
  <c r="R24" i="4"/>
  <c r="P24" i="4"/>
  <c r="N24" i="4"/>
  <c r="E24" i="4"/>
  <c r="E30" i="4"/>
  <c r="N30" i="4"/>
  <c r="P30" i="4"/>
  <c r="T30" i="4"/>
  <c r="E31" i="4"/>
  <c r="N31" i="4"/>
  <c r="P31" i="4"/>
  <c r="R31" i="4"/>
  <c r="T31" i="4"/>
  <c r="E32" i="4"/>
  <c r="N32" i="4"/>
  <c r="P32" i="4"/>
  <c r="R32" i="4"/>
  <c r="T32" i="4"/>
  <c r="I29" i="5"/>
  <c r="F39" i="4"/>
  <c r="H39" i="4"/>
  <c r="H41" i="4"/>
  <c r="I39" i="4"/>
  <c r="J39" i="4"/>
  <c r="K39" i="4"/>
  <c r="M39" i="4"/>
  <c r="O39" i="4"/>
  <c r="Q39" i="4"/>
  <c r="Q40" i="4"/>
  <c r="Q42" i="4"/>
  <c r="S39" i="4"/>
  <c r="N36" i="4"/>
  <c r="P36" i="4"/>
  <c r="R36" i="4"/>
  <c r="G36" i="4"/>
  <c r="L36" i="4"/>
  <c r="T36" i="4"/>
  <c r="E36" i="4"/>
  <c r="E23" i="4"/>
  <c r="S26" i="4"/>
  <c r="Q26" i="4"/>
  <c r="O26" i="4"/>
  <c r="M26" i="4"/>
  <c r="K26" i="4"/>
  <c r="K41" i="4"/>
  <c r="J26" i="4"/>
  <c r="J41" i="4"/>
  <c r="I26" i="4"/>
  <c r="H26" i="4"/>
  <c r="F26" i="4"/>
  <c r="T25" i="4"/>
  <c r="R25" i="4"/>
  <c r="G25" i="4"/>
  <c r="L25" i="4"/>
  <c r="P25" i="4"/>
  <c r="N25" i="4"/>
  <c r="E25" i="4"/>
  <c r="T23" i="4"/>
  <c r="R23" i="4"/>
  <c r="P23" i="4"/>
  <c r="P26" i="4"/>
  <c r="N29" i="5"/>
  <c r="E29" i="5"/>
  <c r="G29" i="5"/>
  <c r="C29" i="5"/>
  <c r="T33" i="4"/>
  <c r="R33" i="4"/>
  <c r="R34" i="4"/>
  <c r="P27" i="5"/>
  <c r="P26" i="5"/>
  <c r="P25" i="5"/>
  <c r="E38" i="4"/>
  <c r="N38" i="4"/>
  <c r="P38" i="4"/>
  <c r="R38" i="4"/>
  <c r="T38" i="4"/>
  <c r="S34" i="4"/>
  <c r="Q34" i="4"/>
  <c r="N33" i="4"/>
  <c r="N34" i="4"/>
  <c r="P33" i="4"/>
  <c r="P34" i="4"/>
  <c r="P40" i="4"/>
  <c r="F21" i="4"/>
  <c r="I21" i="4"/>
  <c r="I27" i="4"/>
  <c r="I42" i="4"/>
  <c r="J21" i="4"/>
  <c r="J27" i="4"/>
  <c r="J42" i="4"/>
  <c r="K21" i="4"/>
  <c r="M21" i="4"/>
  <c r="O21" i="4"/>
  <c r="Q21" i="4"/>
  <c r="S21" i="4"/>
  <c r="R19" i="4"/>
  <c r="T19" i="4"/>
  <c r="R20" i="4"/>
  <c r="T20" i="4"/>
  <c r="E19" i="4"/>
  <c r="E20" i="4"/>
  <c r="E15" i="4"/>
  <c r="R12" i="4"/>
  <c r="T12" i="4"/>
  <c r="R13" i="4"/>
  <c r="T13" i="4"/>
  <c r="R14" i="4"/>
  <c r="T14" i="4"/>
  <c r="R15" i="4"/>
  <c r="T15" i="4"/>
  <c r="R16" i="4"/>
  <c r="T16" i="4"/>
  <c r="R17" i="4"/>
  <c r="T17" i="4"/>
  <c r="R18" i="4"/>
  <c r="T18" i="4"/>
  <c r="F34" i="4"/>
  <c r="I34" i="4"/>
  <c r="I40" i="4"/>
  <c r="J34" i="4"/>
  <c r="J40" i="4"/>
  <c r="K34" i="4"/>
  <c r="M34" i="4"/>
  <c r="O34" i="4"/>
  <c r="E18" i="4"/>
  <c r="E17" i="4"/>
  <c r="E16" i="4"/>
  <c r="E12" i="4"/>
  <c r="E13" i="4"/>
  <c r="E14" i="4"/>
  <c r="R11" i="4"/>
  <c r="R21" i="4"/>
  <c r="R27" i="4"/>
  <c r="E11" i="4"/>
  <c r="P11" i="4"/>
  <c r="P21" i="4"/>
  <c r="P27" i="4"/>
  <c r="P42" i="4"/>
  <c r="T11" i="4"/>
  <c r="I41" i="4"/>
  <c r="F40" i="4"/>
  <c r="E39" i="4"/>
  <c r="E21" i="4"/>
  <c r="M41" i="4"/>
  <c r="E34" i="4"/>
  <c r="E40" i="4"/>
  <c r="M27" i="4"/>
  <c r="R26" i="4"/>
  <c r="K27" i="4"/>
  <c r="F41" i="4"/>
  <c r="G17" i="4"/>
  <c r="L17" i="4"/>
  <c r="M40" i="4"/>
  <c r="G13" i="4"/>
  <c r="L13" i="4"/>
  <c r="O40" i="4"/>
  <c r="T26" i="4"/>
  <c r="O41" i="4"/>
  <c r="G32" i="4"/>
  <c r="H32" i="4"/>
  <c r="G30" i="4"/>
  <c r="L30" i="4"/>
  <c r="K40" i="4"/>
  <c r="E26" i="4"/>
  <c r="E41" i="4"/>
  <c r="S27" i="4"/>
  <c r="N39" i="4"/>
  <c r="N41" i="4"/>
  <c r="N40" i="4"/>
  <c r="G19" i="4"/>
  <c r="L19" i="4"/>
  <c r="G12" i="4"/>
  <c r="H12" i="4"/>
  <c r="T39" i="4"/>
  <c r="Q27" i="4"/>
  <c r="G16" i="4"/>
  <c r="H16" i="4"/>
  <c r="F27" i="4"/>
  <c r="F42" i="4"/>
  <c r="G23" i="4"/>
  <c r="L23" i="4"/>
  <c r="O27" i="4"/>
  <c r="T34" i="4"/>
  <c r="T21" i="4"/>
  <c r="S41" i="4"/>
  <c r="G14" i="4"/>
  <c r="H14" i="4"/>
  <c r="S40" i="4"/>
  <c r="P39" i="4"/>
  <c r="P41" i="4"/>
  <c r="G15" i="4"/>
  <c r="L15" i="4"/>
  <c r="N26" i="4"/>
  <c r="G11" i="4"/>
  <c r="H11" i="4"/>
  <c r="H13" i="4"/>
  <c r="H17" i="4"/>
  <c r="T27" i="4"/>
  <c r="O42" i="4"/>
  <c r="K42" i="4"/>
  <c r="M42" i="4"/>
  <c r="S42" i="4"/>
  <c r="H19" i="4"/>
  <c r="T41" i="4"/>
  <c r="E27" i="4"/>
  <c r="E42" i="4"/>
  <c r="H15" i="4"/>
  <c r="T40" i="4"/>
  <c r="T42" i="4"/>
  <c r="Q41" i="4"/>
  <c r="N27" i="4"/>
  <c r="N42" i="4"/>
  <c r="L12" i="4"/>
  <c r="L14" i="4"/>
  <c r="G33" i="4"/>
  <c r="L33" i="4"/>
  <c r="L34" i="4"/>
  <c r="R39" i="4"/>
  <c r="R41" i="4"/>
  <c r="L32" i="4"/>
  <c r="L11" i="4"/>
  <c r="G24" i="4"/>
  <c r="L24" i="4"/>
  <c r="L26" i="4"/>
  <c r="G31" i="4"/>
  <c r="H31" i="4"/>
  <c r="G38" i="4"/>
  <c r="L38" i="4"/>
  <c r="L39" i="4"/>
  <c r="G21" i="4"/>
  <c r="H33" i="4"/>
  <c r="H34" i="4"/>
  <c r="H40" i="4"/>
  <c r="G34" i="4"/>
  <c r="H18" i="4"/>
  <c r="H21" i="4"/>
  <c r="H27" i="4"/>
  <c r="L18" i="4"/>
  <c r="L31" i="4"/>
  <c r="L20" i="4"/>
  <c r="L16" i="4"/>
  <c r="H30" i="4"/>
  <c r="P29" i="5"/>
  <c r="H42" i="4"/>
  <c r="G26" i="4"/>
  <c r="G39" i="4"/>
  <c r="R40" i="4"/>
  <c r="R42" i="4"/>
  <c r="L41" i="4"/>
  <c r="G40" i="4"/>
  <c r="L40" i="4"/>
  <c r="G41" i="4"/>
  <c r="L21" i="4"/>
  <c r="L27" i="4"/>
  <c r="L42" i="4"/>
  <c r="G27" i="4"/>
  <c r="G42" i="4"/>
</calcChain>
</file>

<file path=xl/sharedStrings.xml><?xml version="1.0" encoding="utf-8"?>
<sst xmlns="http://schemas.openxmlformats.org/spreadsheetml/2006/main" count="232" uniqueCount="157">
  <si>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</si>
  <si>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</si>
  <si>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</si>
  <si>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</si>
  <si>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</si>
  <si>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</si>
  <si>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</si>
  <si>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</si>
  <si>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</si>
  <si>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</si>
  <si>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</si>
  <si>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</si>
  <si>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</si>
  <si>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</si>
  <si>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</si>
  <si>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</si>
  <si>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</si>
  <si>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</si>
  <si>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</si>
  <si>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</si>
  <si>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</si>
  <si>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</si>
  <si>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</si>
  <si>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</si>
  <si>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</si>
  <si>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</si>
  <si>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</si>
  <si>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</si>
  <si>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</si>
  <si>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</si>
  <si>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</si>
  <si>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</si>
  <si>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</si>
  <si>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ЗАТВЕРДЖЕНО</t>
  </si>
  <si>
    <t>Міністерство освіти і науки України</t>
  </si>
  <si>
    <t>НАВЧАЛЬНИЙ ПЛАН</t>
  </si>
  <si>
    <t>на основі повної загальної середньої освіти</t>
  </si>
  <si>
    <t>М.М. Тріпак</t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</si>
  <si>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</si>
  <si>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</si>
  <si>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</si>
  <si>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</si>
  <si>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</si>
  <si>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</si>
  <si>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</si>
  <si>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</si>
  <si>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</si>
  <si>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</si>
  <si>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</si>
  <si>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</si>
  <si>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</si>
  <si>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</si>
  <si>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</si>
  <si>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</si>
  <si>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</si>
  <si>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</si>
  <si>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</si>
  <si>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</si>
  <si>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</si>
  <si>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</si>
  <si>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</si>
  <si>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</si>
  <si>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</si>
  <si>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</si>
  <si>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</si>
  <si>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</si>
  <si>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</si>
  <si>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</si>
  <si>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</si>
  <si>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</si>
  <si>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</si>
  <si>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</si>
  <si>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</si>
  <si>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</si>
  <si>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</si>
  <si>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</si>
  <si>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</si>
  <si>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</si>
  <si>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</si>
  <si>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</si>
  <si>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</si>
  <si>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</si>
  <si>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</si>
  <si>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</si>
  <si>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</si>
  <si>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</si>
  <si>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</si>
  <si>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</si>
  <si>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</si>
  <si>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</si>
  <si>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</si>
  <si>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</si>
  <si>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</si>
  <si>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</si>
  <si>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</si>
  <si>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атестація</t>
  </si>
  <si>
    <t>ІІІ. Практика</t>
  </si>
  <si>
    <t>IV. Атестація</t>
  </si>
  <si>
    <t>Семестр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</si>
  <si>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</si>
  <si>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</si>
  <si>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</si>
  <si>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</si>
  <si>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</si>
  <si>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Форма атестації</t>
  </si>
  <si>
    <t>Навчально-реабілітаційний заклад вищої освіти                                           "Кам'янець-Подільський державний інститут"</t>
  </si>
  <si>
    <r>
      <t xml:space="preserve">підготовки </t>
    </r>
    <r>
      <rPr>
        <b/>
        <sz val="9"/>
        <color indexed="8"/>
        <rFont val="Times New Roman"/>
        <family val="1"/>
        <charset val="204"/>
      </rPr>
      <t>магістра</t>
    </r>
  </si>
  <si>
    <t>Голова Вченої ради, в.о. ректора</t>
  </si>
  <si>
    <r>
      <t xml:space="preserve">Термін навчання - </t>
    </r>
    <r>
      <rPr>
        <b/>
        <sz val="9"/>
        <color indexed="8"/>
        <rFont val="Times New Roman"/>
        <family val="1"/>
        <charset val="204"/>
      </rPr>
      <t>1 рік та 4 місяці</t>
    </r>
  </si>
  <si>
    <t>Рекомендоване граничне допустиме навантаження здобувача на тиждень</t>
  </si>
  <si>
    <t>Кваліфікаційна робота</t>
  </si>
  <si>
    <t>Вибірковий компонент</t>
  </si>
  <si>
    <t>ВК</t>
  </si>
  <si>
    <t>Атестація (КвалРоб)</t>
  </si>
  <si>
    <t>Практика (навчальна, виробнича та ін.)</t>
  </si>
  <si>
    <t>Переддипломна</t>
  </si>
  <si>
    <t>кваліфікаційна робота</t>
  </si>
  <si>
    <t>Кр</t>
  </si>
  <si>
    <r>
      <t xml:space="preserve">галузі знань  </t>
    </r>
    <r>
      <rPr>
        <b/>
        <sz val="9"/>
        <color indexed="8"/>
        <rFont val="Times New Roman"/>
        <family val="1"/>
        <charset val="204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</si>
  <si>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  <charset val="204"/>
      </rPr>
      <t>053 Психологія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</si>
  <si>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  <charset val="204"/>
      </rPr>
      <t>Реабілітаційна психологія (2023)</t>
    </r>
  </si>
  <si>
    <r>
      <t xml:space="preserve">Кваліфікація - </t>
    </r>
    <r>
      <rPr>
        <b/>
        <sz val="8.5"/>
        <color indexed="8"/>
        <rFont val="Times New Roman"/>
        <family val="1"/>
        <charset val="204"/>
      </rPr>
      <t>Магістр з реабілітаційної психології</t>
    </r>
  </si>
  <si>
    <t>Методологія та організація наукових психологічних досліджень</t>
  </si>
  <si>
    <t>Іноземна мова за пофесійним спрямуванням</t>
  </si>
  <si>
    <t xml:space="preserve">Міжнародні грандові програми по реабілітації постраждалих </t>
  </si>
  <si>
    <t>Групова психотерапія по роботі з втратою</t>
  </si>
  <si>
    <t>Реабілітаційна психологія</t>
  </si>
  <si>
    <t>ОК 01</t>
  </si>
  <si>
    <t>ОК 02</t>
  </si>
  <si>
    <t>ОК 03</t>
  </si>
  <si>
    <t>ОК 04</t>
  </si>
  <si>
    <t>ОК 05</t>
  </si>
  <si>
    <t xml:space="preserve">Сексологія з основами реабілітації постраждалих від сексуального насилля </t>
  </si>
  <si>
    <t xml:space="preserve">Основи медико-соціальної реабілітації </t>
  </si>
  <si>
    <t xml:space="preserve">Соціально-психологічна реабілітація постраждалих від надзвичайних ситуацій </t>
  </si>
  <si>
    <t>Психологічна реабілітаційна допомога військовослужбовцям та членам їх сімей</t>
  </si>
  <si>
    <t>Сучасні напрями консультативної роботи у реабілітаційній психології</t>
  </si>
  <si>
    <t>ОК 06</t>
  </si>
  <si>
    <t>ОК 07</t>
  </si>
  <si>
    <t>ОК 08</t>
  </si>
  <si>
    <t>ОК 09</t>
  </si>
  <si>
    <t>ОК 10</t>
  </si>
  <si>
    <t>Технології особистісного розвитку у реабілітаційній психології</t>
  </si>
  <si>
    <t>ОК 11</t>
  </si>
  <si>
    <t>Виробнича практика</t>
  </si>
  <si>
    <t xml:space="preserve">Підготовка кваліфікаційної (магістерської) роботи </t>
  </si>
  <si>
    <t xml:space="preserve">Атестаційний екзамен </t>
  </si>
  <si>
    <t>ОК 12</t>
  </si>
  <si>
    <t>ОК 13</t>
  </si>
  <si>
    <t>ОК 14</t>
  </si>
  <si>
    <t>Атестація (Іспит)</t>
  </si>
  <si>
    <t>Форма навчання - заочна</t>
  </si>
  <si>
    <t>ТнС</t>
  </si>
  <si>
    <t>ІІ. Зведені дані про бюджет часу, дні</t>
  </si>
  <si>
    <t xml:space="preserve">Теоретично-практичне навчання та заліково-екзаменаційна сесія </t>
  </si>
  <si>
    <t>Самостійне навчання</t>
  </si>
  <si>
    <t>Тижнів у семестрі / Тижні для теоретико-практичного 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</si>
</sst>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4" borderId="1" xfId="0" applyFont="1" applyFill="1" applyBorder="1"/>
    <xf numFmtId="0" fontId="7" fillId="5" borderId="1" xfId="0" applyFont="1" applyFill="1" applyBorder="1" applyAlignment="1">
      <alignment wrapText="1"/>
    </xf>
    <xf numFmtId="0" fontId="8" fillId="6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5" fillId="0" borderId="5" xfId="0" applyFont="1" applyBorder="1" applyAlignment="1"/>
    <xf numFmtId="0" fontId="1" fillId="8" borderId="6" xfId="0" applyFont="1" applyFill="1" applyBorder="1"/>
    <xf numFmtId="0" fontId="5" fillId="8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 vertical="center"/>
    </xf>
    <xf numFmtId="0" fontId="14" fillId="0" borderId="0" xfId="0" applyFont="1"/>
    <xf numFmtId="0" fontId="14" fillId="0" borderId="7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8" xfId="0" applyNumberFormat="1" applyFont="1" applyBorder="1" applyAlignment="1">
      <alignment horizontal="center" vertical="center" textRotation="90"/>
    </xf>
    <xf numFmtId="49" fontId="16" fillId="0" borderId="9" xfId="0" applyNumberFormat="1" applyFont="1" applyBorder="1" applyAlignment="1">
      <alignment horizontal="center" vertical="center" textRotation="90"/>
    </xf>
    <xf numFmtId="49" fontId="16" fillId="0" borderId="10" xfId="0" applyNumberFormat="1" applyFont="1" applyBorder="1" applyAlignment="1">
      <alignment horizontal="center" vertical="center" textRotation="90"/>
    </xf>
    <xf numFmtId="49" fontId="16" fillId="0" borderId="11" xfId="0" applyNumberFormat="1" applyFont="1" applyBorder="1" applyAlignment="1">
      <alignment horizontal="center" vertical="center" textRotation="90"/>
    </xf>
    <xf numFmtId="49" fontId="16" fillId="0" borderId="12" xfId="0" applyNumberFormat="1" applyFont="1" applyBorder="1" applyAlignment="1">
      <alignment horizontal="center" vertical="center" textRotation="90"/>
    </xf>
    <xf numFmtId="49" fontId="16" fillId="0" borderId="13" xfId="0" applyNumberFormat="1" applyFont="1" applyBorder="1" applyAlignment="1">
      <alignment horizontal="center" vertical="center" textRotation="90"/>
    </xf>
    <xf numFmtId="49" fontId="16" fillId="0" borderId="14" xfId="0" applyNumberFormat="1" applyFont="1" applyBorder="1" applyAlignment="1">
      <alignment horizontal="center" vertical="center" textRotation="90"/>
    </xf>
    <xf numFmtId="49" fontId="16" fillId="0" borderId="15" xfId="0" applyNumberFormat="1" applyFont="1" applyBorder="1" applyAlignment="1">
      <alignment horizontal="center" vertical="center" textRotation="90"/>
    </xf>
    <xf numFmtId="49" fontId="16" fillId="0" borderId="16" xfId="0" applyNumberFormat="1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5" fillId="0" borderId="0" xfId="0" applyFont="1"/>
    <xf numFmtId="0" fontId="20" fillId="0" borderId="0" xfId="0" applyFont="1"/>
    <xf numFmtId="0" fontId="20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/>
    <xf numFmtId="0" fontId="4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13" fillId="0" borderId="4" xfId="0" applyFont="1" applyFill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  <xf numFmtId="0" fontId="16" fillId="0" borderId="36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5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 textRotation="90"/>
    </xf>
    <xf numFmtId="0" fontId="16" fillId="0" borderId="42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textRotation="90"/>
    </xf>
    <xf numFmtId="49" fontId="16" fillId="0" borderId="41" xfId="0" applyNumberFormat="1" applyFont="1" applyBorder="1" applyAlignment="1">
      <alignment horizontal="center" vertical="center" textRotation="90"/>
    </xf>
    <xf numFmtId="0" fontId="20" fillId="0" borderId="0" xfId="0" applyFont="1" applyAlignment="1">
      <alignment horizontal="right"/>
    </xf>
    <xf numFmtId="0" fontId="18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41" xfId="0" applyFont="1" applyBorder="1" applyAlignment="1">
      <alignment vertical="center" textRotation="90"/>
    </xf>
    <xf numFmtId="0" fontId="15" fillId="0" borderId="42" xfId="0" applyFont="1" applyBorder="1" applyAlignment="1">
      <alignment vertical="center" textRotation="90"/>
    </xf>
    <xf numFmtId="0" fontId="15" fillId="0" borderId="43" xfId="0" applyFont="1" applyBorder="1" applyAlignment="1">
      <alignment vertical="center" textRotation="9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10" borderId="29" xfId="0" applyFont="1" applyFill="1" applyBorder="1" applyAlignment="1">
      <alignment horizontal="left" wrapText="1"/>
    </xf>
    <xf numFmtId="0" fontId="10" fillId="10" borderId="2" xfId="0" applyFont="1" applyFill="1" applyBorder="1" applyAlignment="1">
      <alignment horizontal="left" wrapText="1"/>
    </xf>
    <xf numFmtId="0" fontId="5" fillId="10" borderId="51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/>
    </xf>
    <xf numFmtId="0" fontId="10" fillId="10" borderId="52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3" borderId="53" xfId="0" applyNumberFormat="1" applyFont="1" applyFill="1" applyBorder="1" applyAlignment="1">
      <alignment horizontal="center" wrapText="1"/>
    </xf>
    <xf numFmtId="0" fontId="0" fillId="0" borderId="54" xfId="0" applyNumberFormat="1" applyBorder="1" applyAlignment="1">
      <alignment horizontal="center" wrapText="1"/>
    </xf>
    <xf numFmtId="0" fontId="4" fillId="3" borderId="54" xfId="0" applyNumberFormat="1" applyFont="1" applyFill="1" applyBorder="1" applyAlignment="1">
      <alignment horizontal="center" wrapText="1"/>
    </xf>
    <xf numFmtId="0" fontId="5" fillId="10" borderId="29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topLeftCell="A10" zoomScale="115" zoomScaleNormal="115" workbookViewId="0">
      <selection activeCell="Y30" sqref="Y30"/>
    </sheetView>
  </sheetViews>
  <sheetFormatPr defaultRowHeight="15" x14ac:dyDescent="0.25"/>
  <cols>
    <col min="1" max="1" width="2.7109375" style="84" customWidth="1"/>
    <col min="2" max="8" width="2.42578125" style="84" customWidth="1"/>
    <col min="9" max="9" width="3" style="84" customWidth="1"/>
    <col min="10" max="10" width="3.42578125" style="84" customWidth="1"/>
    <col min="11" max="11" width="3.140625" style="84" customWidth="1"/>
    <col min="12" max="53" width="2.42578125" style="84" customWidth="1"/>
    <col min="54" max="16384" width="9.140625" style="84"/>
  </cols>
  <sheetData>
    <row r="1" spans="1:53" s="52" customFormat="1" ht="24" customHeight="1" x14ac:dyDescent="0.2">
      <c r="B1" s="177" t="s">
        <v>33</v>
      </c>
      <c r="C1" s="164"/>
      <c r="D1" s="164"/>
      <c r="E1" s="164"/>
      <c r="F1" s="164"/>
      <c r="G1" s="164"/>
      <c r="H1" s="164"/>
      <c r="I1" s="164"/>
      <c r="J1" s="164"/>
      <c r="K1" s="164"/>
      <c r="O1" s="164" t="s">
        <v>34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M1" s="184" t="s">
        <v>121</v>
      </c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</row>
    <row r="2" spans="1:53" s="52" customFormat="1" ht="24.75" customHeight="1" x14ac:dyDescent="0.2">
      <c r="J2" s="95"/>
      <c r="K2" s="96"/>
      <c r="L2" s="178" t="s">
        <v>105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M2" s="52" t="s">
        <v>108</v>
      </c>
    </row>
    <row r="3" spans="1:53" s="52" customFormat="1" ht="12" x14ac:dyDescent="0.2">
      <c r="B3" s="164" t="s">
        <v>107</v>
      </c>
      <c r="C3" s="164"/>
      <c r="D3" s="164"/>
      <c r="E3" s="164"/>
      <c r="F3" s="164"/>
      <c r="G3" s="164"/>
      <c r="H3" s="164"/>
      <c r="I3" s="164"/>
      <c r="J3" s="164"/>
      <c r="K3" s="164"/>
      <c r="O3" s="177" t="s">
        <v>35</v>
      </c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M3" s="52" t="s">
        <v>36</v>
      </c>
    </row>
    <row r="4" spans="1:53" s="52" customFormat="1" ht="12" x14ac:dyDescent="0.2">
      <c r="C4" s="53"/>
      <c r="D4" s="53"/>
      <c r="E4" s="53"/>
      <c r="F4" s="52" t="s">
        <v>37</v>
      </c>
      <c r="O4" s="164" t="s">
        <v>106</v>
      </c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</row>
    <row r="5" spans="1:53" s="52" customFormat="1" ht="12" x14ac:dyDescent="0.2">
      <c r="O5" s="164" t="s">
        <v>118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1:53" s="52" customFormat="1" ht="12" x14ac:dyDescent="0.2">
      <c r="O6" s="164" t="s">
        <v>119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53" s="52" customFormat="1" ht="25.5" customHeight="1" x14ac:dyDescent="0.2">
      <c r="O7" s="180" t="s">
        <v>120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</row>
    <row r="8" spans="1:53" s="52" customFormat="1" ht="12" x14ac:dyDescent="0.2">
      <c r="O8" s="164" t="s">
        <v>151</v>
      </c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53" s="52" customFormat="1" ht="4.5" customHeight="1" x14ac:dyDescent="0.2"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53" s="52" customFormat="1" ht="12.75" thickBot="1" x14ac:dyDescent="0.25">
      <c r="A10" s="141" t="s">
        <v>38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</row>
    <row r="11" spans="1:53" s="55" customFormat="1" ht="18" customHeight="1" thickBot="1" x14ac:dyDescent="0.3">
      <c r="A11" s="165" t="s">
        <v>39</v>
      </c>
      <c r="B11" s="159" t="s">
        <v>40</v>
      </c>
      <c r="C11" s="159"/>
      <c r="D11" s="159"/>
      <c r="E11" s="163"/>
      <c r="F11" s="158" t="s">
        <v>41</v>
      </c>
      <c r="G11" s="159" t="s">
        <v>42</v>
      </c>
      <c r="H11" s="159"/>
      <c r="I11" s="159"/>
      <c r="J11" s="160" t="s">
        <v>43</v>
      </c>
      <c r="K11" s="168" t="s">
        <v>44</v>
      </c>
      <c r="L11" s="169"/>
      <c r="M11" s="169"/>
      <c r="N11" s="170"/>
      <c r="O11" s="159" t="s">
        <v>45</v>
      </c>
      <c r="P11" s="159"/>
      <c r="Q11" s="159"/>
      <c r="R11" s="163"/>
      <c r="S11" s="158" t="s">
        <v>46</v>
      </c>
      <c r="T11" s="159" t="s">
        <v>47</v>
      </c>
      <c r="U11" s="159"/>
      <c r="V11" s="159"/>
      <c r="W11" s="160" t="s">
        <v>48</v>
      </c>
      <c r="X11" s="159" t="s">
        <v>49</v>
      </c>
      <c r="Y11" s="159"/>
      <c r="Z11" s="159"/>
      <c r="AA11" s="160" t="s">
        <v>50</v>
      </c>
      <c r="AB11" s="159" t="s">
        <v>51</v>
      </c>
      <c r="AC11" s="159"/>
      <c r="AD11" s="159"/>
      <c r="AE11" s="163"/>
      <c r="AF11" s="158" t="s">
        <v>52</v>
      </c>
      <c r="AG11" s="159" t="s">
        <v>53</v>
      </c>
      <c r="AH11" s="159"/>
      <c r="AI11" s="159"/>
      <c r="AJ11" s="160" t="s">
        <v>54</v>
      </c>
      <c r="AK11" s="168" t="s">
        <v>55</v>
      </c>
      <c r="AL11" s="169"/>
      <c r="AM11" s="169"/>
      <c r="AN11" s="170"/>
      <c r="AO11" s="159" t="s">
        <v>56</v>
      </c>
      <c r="AP11" s="159"/>
      <c r="AQ11" s="159"/>
      <c r="AR11" s="163"/>
      <c r="AS11" s="158" t="s">
        <v>57</v>
      </c>
      <c r="AT11" s="159" t="s">
        <v>58</v>
      </c>
      <c r="AU11" s="159"/>
      <c r="AV11" s="159"/>
      <c r="AW11" s="160" t="s">
        <v>59</v>
      </c>
      <c r="AX11" s="159" t="s">
        <v>60</v>
      </c>
      <c r="AY11" s="159"/>
      <c r="AZ11" s="159"/>
      <c r="BA11" s="159"/>
    </row>
    <row r="12" spans="1:53" s="55" customFormat="1" ht="27" thickBot="1" x14ac:dyDescent="0.3">
      <c r="A12" s="166"/>
      <c r="B12" s="56" t="s">
        <v>61</v>
      </c>
      <c r="C12" s="57" t="s">
        <v>62</v>
      </c>
      <c r="D12" s="57" t="s">
        <v>63</v>
      </c>
      <c r="E12" s="58" t="s">
        <v>64</v>
      </c>
      <c r="F12" s="158"/>
      <c r="G12" s="56" t="s">
        <v>65</v>
      </c>
      <c r="H12" s="57" t="s">
        <v>66</v>
      </c>
      <c r="I12" s="58" t="s">
        <v>67</v>
      </c>
      <c r="J12" s="161"/>
      <c r="K12" s="59" t="s">
        <v>68</v>
      </c>
      <c r="L12" s="60" t="s">
        <v>69</v>
      </c>
      <c r="M12" s="60" t="s">
        <v>70</v>
      </c>
      <c r="N12" s="61" t="s">
        <v>71</v>
      </c>
      <c r="O12" s="62" t="s">
        <v>61</v>
      </c>
      <c r="P12" s="63" t="s">
        <v>62</v>
      </c>
      <c r="Q12" s="63" t="s">
        <v>63</v>
      </c>
      <c r="R12" s="64" t="s">
        <v>64</v>
      </c>
      <c r="S12" s="158"/>
      <c r="T12" s="62" t="s">
        <v>72</v>
      </c>
      <c r="U12" s="63" t="s">
        <v>73</v>
      </c>
      <c r="V12" s="64" t="s">
        <v>74</v>
      </c>
      <c r="W12" s="160"/>
      <c r="X12" s="62" t="s">
        <v>75</v>
      </c>
      <c r="Y12" s="63" t="s">
        <v>76</v>
      </c>
      <c r="Z12" s="64" t="s">
        <v>77</v>
      </c>
      <c r="AA12" s="160"/>
      <c r="AB12" s="56" t="s">
        <v>75</v>
      </c>
      <c r="AC12" s="57" t="s">
        <v>76</v>
      </c>
      <c r="AD12" s="57" t="s">
        <v>77</v>
      </c>
      <c r="AE12" s="58" t="s">
        <v>78</v>
      </c>
      <c r="AF12" s="142"/>
      <c r="AG12" s="56" t="s">
        <v>65</v>
      </c>
      <c r="AH12" s="57" t="s">
        <v>66</v>
      </c>
      <c r="AI12" s="58" t="s">
        <v>67</v>
      </c>
      <c r="AJ12" s="161"/>
      <c r="AK12" s="59" t="s">
        <v>79</v>
      </c>
      <c r="AL12" s="60" t="s">
        <v>80</v>
      </c>
      <c r="AM12" s="60" t="s">
        <v>81</v>
      </c>
      <c r="AN12" s="61" t="s">
        <v>82</v>
      </c>
      <c r="AO12" s="56" t="s">
        <v>61</v>
      </c>
      <c r="AP12" s="57" t="s">
        <v>62</v>
      </c>
      <c r="AQ12" s="57" t="s">
        <v>63</v>
      </c>
      <c r="AR12" s="58" t="s">
        <v>64</v>
      </c>
      <c r="AS12" s="142"/>
      <c r="AT12" s="56" t="s">
        <v>65</v>
      </c>
      <c r="AU12" s="57" t="s">
        <v>66</v>
      </c>
      <c r="AV12" s="58" t="s">
        <v>67</v>
      </c>
      <c r="AW12" s="161"/>
      <c r="AX12" s="62" t="s">
        <v>75</v>
      </c>
      <c r="AY12" s="63" t="s">
        <v>76</v>
      </c>
      <c r="AZ12" s="63" t="s">
        <v>77</v>
      </c>
      <c r="BA12" s="64" t="s">
        <v>83</v>
      </c>
    </row>
    <row r="13" spans="1:53" s="55" customFormat="1" ht="15.75" thickBot="1" x14ac:dyDescent="0.3">
      <c r="A13" s="167"/>
      <c r="B13" s="65">
        <v>1</v>
      </c>
      <c r="C13" s="66">
        <v>2</v>
      </c>
      <c r="D13" s="66">
        <v>3</v>
      </c>
      <c r="E13" s="67">
        <v>4</v>
      </c>
      <c r="F13" s="65">
        <v>5</v>
      </c>
      <c r="G13" s="66">
        <v>6</v>
      </c>
      <c r="H13" s="66">
        <v>7</v>
      </c>
      <c r="I13" s="67">
        <v>8</v>
      </c>
      <c r="J13" s="65">
        <v>9</v>
      </c>
      <c r="K13" s="68">
        <v>10</v>
      </c>
      <c r="L13" s="66">
        <v>11</v>
      </c>
      <c r="M13" s="68">
        <v>12</v>
      </c>
      <c r="N13" s="67">
        <v>13</v>
      </c>
      <c r="O13" s="69">
        <v>14</v>
      </c>
      <c r="P13" s="66">
        <v>15</v>
      </c>
      <c r="Q13" s="66">
        <v>16</v>
      </c>
      <c r="R13" s="67">
        <v>17</v>
      </c>
      <c r="S13" s="65">
        <v>18</v>
      </c>
      <c r="T13" s="66">
        <v>19</v>
      </c>
      <c r="U13" s="66">
        <v>20</v>
      </c>
      <c r="V13" s="66">
        <v>21</v>
      </c>
      <c r="W13" s="67">
        <v>22</v>
      </c>
      <c r="X13" s="65">
        <v>23</v>
      </c>
      <c r="Y13" s="66">
        <v>24</v>
      </c>
      <c r="Z13" s="66">
        <v>25</v>
      </c>
      <c r="AA13" s="67">
        <v>26</v>
      </c>
      <c r="AB13" s="65">
        <v>27</v>
      </c>
      <c r="AC13" s="66">
        <v>28</v>
      </c>
      <c r="AD13" s="66">
        <v>29</v>
      </c>
      <c r="AE13" s="67">
        <v>30</v>
      </c>
      <c r="AF13" s="65">
        <v>31</v>
      </c>
      <c r="AG13" s="66">
        <v>32</v>
      </c>
      <c r="AH13" s="66">
        <v>33</v>
      </c>
      <c r="AI13" s="67">
        <v>34</v>
      </c>
      <c r="AJ13" s="65">
        <v>35</v>
      </c>
      <c r="AK13" s="66">
        <v>36</v>
      </c>
      <c r="AL13" s="66">
        <v>37</v>
      </c>
      <c r="AM13" s="66">
        <v>38</v>
      </c>
      <c r="AN13" s="67">
        <v>39</v>
      </c>
      <c r="AO13" s="65">
        <v>40</v>
      </c>
      <c r="AP13" s="66">
        <v>41</v>
      </c>
      <c r="AQ13" s="66">
        <v>42</v>
      </c>
      <c r="AR13" s="67">
        <v>43</v>
      </c>
      <c r="AS13" s="65">
        <v>44</v>
      </c>
      <c r="AT13" s="66">
        <v>45</v>
      </c>
      <c r="AU13" s="66">
        <v>46</v>
      </c>
      <c r="AV13" s="66">
        <v>47</v>
      </c>
      <c r="AW13" s="67">
        <v>48</v>
      </c>
      <c r="AX13" s="65">
        <v>49</v>
      </c>
      <c r="AY13" s="66">
        <v>50</v>
      </c>
      <c r="AZ13" s="66">
        <v>51</v>
      </c>
      <c r="BA13" s="67">
        <v>52</v>
      </c>
    </row>
    <row r="14" spans="1:53" s="55" customFormat="1" ht="15.75" thickBot="1" x14ac:dyDescent="0.3">
      <c r="A14" s="70">
        <v>1</v>
      </c>
      <c r="B14" s="71"/>
      <c r="C14" s="72"/>
      <c r="D14" s="72"/>
      <c r="E14" s="73"/>
      <c r="F14" s="71"/>
      <c r="G14" s="72"/>
      <c r="H14" s="72"/>
      <c r="I14" s="73"/>
      <c r="J14" s="103" t="s">
        <v>152</v>
      </c>
      <c r="K14" s="103" t="s">
        <v>152</v>
      </c>
      <c r="L14" s="103" t="s">
        <v>152</v>
      </c>
      <c r="M14" s="103" t="s">
        <v>152</v>
      </c>
      <c r="N14" s="73"/>
      <c r="O14" s="71"/>
      <c r="P14" s="72"/>
      <c r="Q14" s="72"/>
      <c r="R14" s="73"/>
      <c r="S14" s="71" t="s">
        <v>85</v>
      </c>
      <c r="T14" s="72" t="s">
        <v>85</v>
      </c>
      <c r="U14" s="72"/>
      <c r="V14" s="72"/>
      <c r="W14" s="73"/>
      <c r="X14" s="71"/>
      <c r="Y14" s="72"/>
      <c r="Z14" s="72"/>
      <c r="AA14" s="73"/>
      <c r="AB14" s="71"/>
      <c r="AC14" s="72"/>
      <c r="AD14" s="72"/>
      <c r="AE14" s="74"/>
      <c r="AF14" s="71"/>
      <c r="AG14" s="72"/>
      <c r="AH14" s="72"/>
      <c r="AI14" s="73"/>
      <c r="AJ14" s="71"/>
      <c r="AK14" s="72" t="s">
        <v>86</v>
      </c>
      <c r="AL14" s="103" t="s">
        <v>152</v>
      </c>
      <c r="AM14" s="103" t="s">
        <v>152</v>
      </c>
      <c r="AN14" s="103" t="s">
        <v>152</v>
      </c>
      <c r="AO14" s="103" t="s">
        <v>152</v>
      </c>
      <c r="AP14" s="72"/>
      <c r="AQ14" s="72"/>
      <c r="AR14" s="73"/>
      <c r="AS14" s="75" t="s">
        <v>85</v>
      </c>
      <c r="AT14" s="71" t="s">
        <v>85</v>
      </c>
      <c r="AU14" s="71" t="s">
        <v>85</v>
      </c>
      <c r="AV14" s="71" t="s">
        <v>85</v>
      </c>
      <c r="AW14" s="73" t="s">
        <v>85</v>
      </c>
      <c r="AX14" s="73" t="s">
        <v>85</v>
      </c>
      <c r="AY14" s="73" t="s">
        <v>85</v>
      </c>
      <c r="AZ14" s="73" t="s">
        <v>85</v>
      </c>
      <c r="BA14" s="73" t="s">
        <v>85</v>
      </c>
    </row>
    <row r="15" spans="1:53" s="55" customFormat="1" ht="15.75" thickBot="1" x14ac:dyDescent="0.3">
      <c r="A15" s="70">
        <v>2</v>
      </c>
      <c r="B15" s="76"/>
      <c r="C15" s="77"/>
      <c r="D15" s="77"/>
      <c r="E15" s="78"/>
      <c r="F15" s="103" t="s">
        <v>152</v>
      </c>
      <c r="G15" s="103" t="s">
        <v>152</v>
      </c>
      <c r="H15" s="103" t="s">
        <v>152</v>
      </c>
      <c r="I15" s="78" t="s">
        <v>91</v>
      </c>
      <c r="J15" s="78" t="s">
        <v>91</v>
      </c>
      <c r="K15" s="78" t="s">
        <v>91</v>
      </c>
      <c r="L15" s="78" t="s">
        <v>91</v>
      </c>
      <c r="M15" s="78" t="s">
        <v>91</v>
      </c>
      <c r="N15" s="78" t="s">
        <v>91</v>
      </c>
      <c r="O15" s="87" t="s">
        <v>87</v>
      </c>
      <c r="P15" s="87" t="s">
        <v>87</v>
      </c>
      <c r="Q15" s="87" t="s">
        <v>87</v>
      </c>
      <c r="R15" s="87" t="s">
        <v>87</v>
      </c>
      <c r="S15" s="71"/>
      <c r="T15" s="72"/>
      <c r="U15" s="80"/>
      <c r="V15" s="80"/>
      <c r="W15" s="80"/>
      <c r="X15" s="80"/>
      <c r="Y15" s="80"/>
      <c r="Z15" s="80"/>
      <c r="AA15" s="78"/>
      <c r="AB15" s="76"/>
      <c r="AC15" s="77"/>
      <c r="AD15" s="77"/>
      <c r="AE15" s="81"/>
      <c r="AF15" s="82"/>
      <c r="AG15" s="79"/>
      <c r="AH15" s="79"/>
      <c r="AI15" s="80"/>
      <c r="AJ15" s="76"/>
      <c r="AK15" s="77"/>
      <c r="AL15" s="77"/>
      <c r="AM15" s="77"/>
      <c r="AN15" s="78"/>
      <c r="AO15" s="76"/>
      <c r="AP15" s="80"/>
      <c r="AQ15" s="80"/>
      <c r="AR15" s="78"/>
      <c r="AS15" s="83"/>
      <c r="AT15" s="71"/>
      <c r="AU15" s="71"/>
      <c r="AV15" s="71"/>
      <c r="AW15" s="78"/>
      <c r="AX15" s="76"/>
      <c r="AY15" s="77"/>
      <c r="AZ15" s="77"/>
      <c r="BA15" s="78"/>
    </row>
    <row r="16" spans="1:53" ht="9.75" customHeight="1" thickBot="1" x14ac:dyDescent="0.3"/>
    <row r="17" spans="1:53" ht="13.5" customHeight="1" thickBot="1" x14ac:dyDescent="0.3">
      <c r="A17" s="162" t="s">
        <v>88</v>
      </c>
      <c r="B17" s="162"/>
      <c r="C17" s="162"/>
      <c r="D17" s="85"/>
      <c r="E17" s="86"/>
      <c r="G17" s="85" t="s">
        <v>89</v>
      </c>
      <c r="N17" s="87" t="s">
        <v>84</v>
      </c>
      <c r="O17" s="85" t="s">
        <v>90</v>
      </c>
      <c r="U17" s="87" t="s">
        <v>91</v>
      </c>
      <c r="W17" s="85" t="s">
        <v>92</v>
      </c>
      <c r="Z17" s="88" t="s">
        <v>93</v>
      </c>
      <c r="AA17" s="89"/>
      <c r="AB17" s="90" t="s">
        <v>94</v>
      </c>
      <c r="AC17" s="89"/>
      <c r="AD17" s="89"/>
      <c r="AE17" s="89"/>
      <c r="AF17" s="87" t="s">
        <v>117</v>
      </c>
      <c r="AG17" s="85" t="s">
        <v>116</v>
      </c>
      <c r="AH17" s="85"/>
      <c r="AI17" s="85"/>
      <c r="AJ17" s="85"/>
      <c r="AK17" s="85"/>
      <c r="AL17" s="85"/>
      <c r="AM17" s="85"/>
      <c r="AN17" s="87" t="s">
        <v>87</v>
      </c>
      <c r="AO17" s="89"/>
      <c r="AP17" s="90" t="s">
        <v>95</v>
      </c>
      <c r="AQ17" s="89"/>
      <c r="AR17" s="89"/>
    </row>
    <row r="19" spans="1:53" s="91" customFormat="1" ht="12.75" thickBot="1" x14ac:dyDescent="0.25">
      <c r="B19" s="91" t="s">
        <v>153</v>
      </c>
      <c r="U19" s="141" t="s">
        <v>96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K19" s="141" t="s">
        <v>97</v>
      </c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</row>
    <row r="20" spans="1:53" s="92" customFormat="1" ht="34.5" customHeight="1" thickBot="1" x14ac:dyDescent="0.25">
      <c r="A20" s="142" t="s">
        <v>39</v>
      </c>
      <c r="B20" s="142" t="s">
        <v>98</v>
      </c>
      <c r="C20" s="119" t="s">
        <v>155</v>
      </c>
      <c r="D20" s="120"/>
      <c r="E20" s="145" t="s">
        <v>154</v>
      </c>
      <c r="F20" s="146"/>
      <c r="G20" s="121" t="s">
        <v>114</v>
      </c>
      <c r="H20" s="122"/>
      <c r="I20" s="119" t="s">
        <v>150</v>
      </c>
      <c r="J20" s="120"/>
      <c r="K20" s="121" t="s">
        <v>113</v>
      </c>
      <c r="L20" s="155"/>
      <c r="M20" s="122"/>
      <c r="N20" s="121" t="s">
        <v>99</v>
      </c>
      <c r="O20" s="122"/>
      <c r="P20" s="119" t="s">
        <v>100</v>
      </c>
      <c r="Q20" s="126"/>
      <c r="R20" s="120"/>
      <c r="U20" s="104" t="s">
        <v>101</v>
      </c>
      <c r="V20" s="105"/>
      <c r="W20" s="105"/>
      <c r="X20" s="105"/>
      <c r="Y20" s="105"/>
      <c r="Z20" s="105"/>
      <c r="AA20" s="105"/>
      <c r="AB20" s="105"/>
      <c r="AC20" s="106"/>
      <c r="AD20" s="133" t="s">
        <v>98</v>
      </c>
      <c r="AE20" s="133"/>
      <c r="AF20" s="134" t="s">
        <v>102</v>
      </c>
      <c r="AG20" s="135"/>
      <c r="AH20" s="136" t="s">
        <v>103</v>
      </c>
      <c r="AI20" s="137"/>
      <c r="AK20" s="113" t="s">
        <v>104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9" t="s">
        <v>98</v>
      </c>
      <c r="AW20" s="120"/>
      <c r="AX20" s="119" t="s">
        <v>102</v>
      </c>
      <c r="AY20" s="120"/>
      <c r="AZ20" s="121" t="s">
        <v>103</v>
      </c>
      <c r="BA20" s="122"/>
    </row>
    <row r="21" spans="1:53" s="92" customFormat="1" ht="15.75" customHeight="1" thickBot="1" x14ac:dyDescent="0.25">
      <c r="A21" s="143"/>
      <c r="B21" s="143"/>
      <c r="C21" s="127"/>
      <c r="D21" s="129"/>
      <c r="E21" s="147"/>
      <c r="F21" s="148"/>
      <c r="G21" s="151"/>
      <c r="H21" s="152"/>
      <c r="I21" s="127"/>
      <c r="J21" s="129"/>
      <c r="K21" s="151"/>
      <c r="L21" s="156"/>
      <c r="M21" s="152"/>
      <c r="N21" s="151"/>
      <c r="O21" s="152"/>
      <c r="P21" s="127"/>
      <c r="Q21" s="128"/>
      <c r="R21" s="129"/>
      <c r="U21" s="123" t="s">
        <v>115</v>
      </c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K21" s="113" t="s">
        <v>146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71">
        <v>3</v>
      </c>
      <c r="AW21" s="172"/>
      <c r="AX21" s="171">
        <v>1</v>
      </c>
      <c r="AY21" s="172"/>
      <c r="AZ21" s="181">
        <v>1.5</v>
      </c>
      <c r="BA21" s="172"/>
    </row>
    <row r="22" spans="1:53" s="92" customFormat="1" ht="14.25" customHeight="1" thickBot="1" x14ac:dyDescent="0.25">
      <c r="A22" s="143"/>
      <c r="B22" s="143"/>
      <c r="C22" s="127"/>
      <c r="D22" s="129"/>
      <c r="E22" s="147"/>
      <c r="F22" s="148"/>
      <c r="G22" s="151"/>
      <c r="H22" s="152"/>
      <c r="I22" s="127"/>
      <c r="J22" s="129"/>
      <c r="K22" s="151"/>
      <c r="L22" s="156"/>
      <c r="M22" s="152"/>
      <c r="N22" s="151"/>
      <c r="O22" s="152"/>
      <c r="P22" s="127"/>
      <c r="Q22" s="128"/>
      <c r="R22" s="129"/>
      <c r="U22" s="116" t="s">
        <v>144</v>
      </c>
      <c r="V22" s="117"/>
      <c r="W22" s="117"/>
      <c r="X22" s="117"/>
      <c r="Y22" s="117"/>
      <c r="Z22" s="117"/>
      <c r="AA22" s="117"/>
      <c r="AB22" s="117"/>
      <c r="AC22" s="118"/>
      <c r="AD22" s="104">
        <v>3</v>
      </c>
      <c r="AE22" s="106"/>
      <c r="AF22" s="104">
        <v>6</v>
      </c>
      <c r="AG22" s="106"/>
      <c r="AH22" s="104">
        <v>9</v>
      </c>
      <c r="AI22" s="106"/>
      <c r="AK22" s="185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75"/>
      <c r="AW22" s="176"/>
      <c r="AX22" s="175"/>
      <c r="AY22" s="176"/>
      <c r="AZ22" s="182"/>
      <c r="BA22" s="176"/>
    </row>
    <row r="23" spans="1:53" s="93" customFormat="1" ht="12" customHeight="1" thickBot="1" x14ac:dyDescent="0.25">
      <c r="A23" s="143"/>
      <c r="B23" s="143"/>
      <c r="C23" s="127"/>
      <c r="D23" s="129"/>
      <c r="E23" s="147"/>
      <c r="F23" s="148"/>
      <c r="G23" s="151"/>
      <c r="H23" s="152"/>
      <c r="I23" s="127"/>
      <c r="J23" s="129"/>
      <c r="K23" s="151"/>
      <c r="L23" s="156"/>
      <c r="M23" s="152"/>
      <c r="N23" s="151"/>
      <c r="O23" s="152"/>
      <c r="P23" s="127"/>
      <c r="Q23" s="128"/>
      <c r="R23" s="129"/>
      <c r="U23" s="116"/>
      <c r="V23" s="117"/>
      <c r="W23" s="117"/>
      <c r="X23" s="117"/>
      <c r="Y23" s="117"/>
      <c r="Z23" s="117"/>
      <c r="AA23" s="117"/>
      <c r="AB23" s="117"/>
      <c r="AC23" s="118"/>
      <c r="AD23" s="104"/>
      <c r="AE23" s="106"/>
      <c r="AF23" s="104"/>
      <c r="AG23" s="106"/>
      <c r="AH23" s="104"/>
      <c r="AI23" s="106"/>
      <c r="AK23" s="113" t="s">
        <v>110</v>
      </c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71">
        <v>3</v>
      </c>
      <c r="AW23" s="172"/>
      <c r="AX23" s="171">
        <v>3</v>
      </c>
      <c r="AY23" s="172"/>
      <c r="AZ23" s="181">
        <v>4.5</v>
      </c>
      <c r="BA23" s="172"/>
    </row>
    <row r="24" spans="1:53" s="93" customFormat="1" ht="12" customHeight="1" thickBot="1" x14ac:dyDescent="0.25">
      <c r="A24" s="144"/>
      <c r="B24" s="144"/>
      <c r="C24" s="130"/>
      <c r="D24" s="132"/>
      <c r="E24" s="149"/>
      <c r="F24" s="150"/>
      <c r="G24" s="153"/>
      <c r="H24" s="154"/>
      <c r="I24" s="130"/>
      <c r="J24" s="132"/>
      <c r="K24" s="153"/>
      <c r="L24" s="157"/>
      <c r="M24" s="154"/>
      <c r="N24" s="153"/>
      <c r="O24" s="154"/>
      <c r="P24" s="130"/>
      <c r="Q24" s="131"/>
      <c r="R24" s="132"/>
      <c r="U24" s="138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0"/>
      <c r="AK24" s="187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73"/>
      <c r="AW24" s="174"/>
      <c r="AX24" s="173"/>
      <c r="AY24" s="174"/>
      <c r="AZ24" s="183"/>
      <c r="BA24" s="174"/>
    </row>
    <row r="25" spans="1:53" s="93" customFormat="1" ht="12" thickBot="1" x14ac:dyDescent="0.25">
      <c r="A25" s="111">
        <v>1</v>
      </c>
      <c r="B25" s="94">
        <v>1</v>
      </c>
      <c r="C25" s="104">
        <v>100</v>
      </c>
      <c r="D25" s="106"/>
      <c r="E25" s="104">
        <v>20</v>
      </c>
      <c r="F25" s="106"/>
      <c r="G25" s="104"/>
      <c r="H25" s="106"/>
      <c r="I25" s="104"/>
      <c r="J25" s="106"/>
      <c r="K25" s="104"/>
      <c r="L25" s="105"/>
      <c r="M25" s="106"/>
      <c r="N25" s="104">
        <v>10</v>
      </c>
      <c r="O25" s="106"/>
      <c r="P25" s="104">
        <f>C25+E25+G25+I25+K25+N25</f>
        <v>130</v>
      </c>
      <c r="Q25" s="105"/>
      <c r="R25" s="106"/>
      <c r="U25" s="116"/>
      <c r="V25" s="117"/>
      <c r="W25" s="117"/>
      <c r="X25" s="117"/>
      <c r="Y25" s="117"/>
      <c r="Z25" s="117"/>
      <c r="AA25" s="117"/>
      <c r="AB25" s="117"/>
      <c r="AC25" s="118"/>
      <c r="AD25" s="104"/>
      <c r="AE25" s="106"/>
      <c r="AF25" s="104"/>
      <c r="AG25" s="106"/>
      <c r="AH25" s="104"/>
      <c r="AI25" s="106"/>
      <c r="AK25" s="185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75"/>
      <c r="AW25" s="176"/>
      <c r="AX25" s="175"/>
      <c r="AY25" s="176"/>
      <c r="AZ25" s="182"/>
      <c r="BA25" s="176"/>
    </row>
    <row r="26" spans="1:53" s="93" customFormat="1" ht="12" thickBot="1" x14ac:dyDescent="0.25">
      <c r="A26" s="112"/>
      <c r="B26" s="94">
        <v>2</v>
      </c>
      <c r="C26" s="104">
        <v>155</v>
      </c>
      <c r="D26" s="106"/>
      <c r="E26" s="104">
        <v>20</v>
      </c>
      <c r="F26" s="106"/>
      <c r="G26" s="104"/>
      <c r="H26" s="106"/>
      <c r="I26" s="104"/>
      <c r="J26" s="106"/>
      <c r="K26" s="104"/>
      <c r="L26" s="105"/>
      <c r="M26" s="106"/>
      <c r="N26" s="104">
        <v>65</v>
      </c>
      <c r="O26" s="106"/>
      <c r="P26" s="104">
        <f>C26+E26+G26+I26+K26+N26</f>
        <v>240</v>
      </c>
      <c r="Q26" s="105"/>
      <c r="R26" s="106"/>
    </row>
    <row r="27" spans="1:53" s="93" customFormat="1" ht="12" thickBot="1" x14ac:dyDescent="0.25">
      <c r="A27" s="111">
        <v>2</v>
      </c>
      <c r="B27" s="94">
        <v>3</v>
      </c>
      <c r="C27" s="104">
        <v>90</v>
      </c>
      <c r="D27" s="106"/>
      <c r="E27" s="104">
        <v>15</v>
      </c>
      <c r="F27" s="106"/>
      <c r="G27" s="104">
        <v>30</v>
      </c>
      <c r="H27" s="106"/>
      <c r="I27" s="104">
        <v>5</v>
      </c>
      <c r="J27" s="106"/>
      <c r="K27" s="104">
        <v>15</v>
      </c>
      <c r="L27" s="105"/>
      <c r="M27" s="106"/>
      <c r="N27" s="104"/>
      <c r="O27" s="106"/>
      <c r="P27" s="104">
        <f>C27+E27+G27+I27+K27+N27</f>
        <v>155</v>
      </c>
      <c r="Q27" s="105"/>
      <c r="R27" s="106"/>
    </row>
    <row r="28" spans="1:53" s="93" customFormat="1" ht="13.5" thickBot="1" x14ac:dyDescent="0.25">
      <c r="A28" s="112"/>
      <c r="B28" s="94"/>
      <c r="C28" s="104"/>
      <c r="D28" s="106"/>
      <c r="E28" s="104"/>
      <c r="F28" s="106"/>
      <c r="G28" s="104"/>
      <c r="H28" s="106"/>
      <c r="I28" s="104"/>
      <c r="J28" s="105"/>
      <c r="K28" s="109"/>
      <c r="L28" s="109"/>
      <c r="M28" s="110"/>
      <c r="N28" s="104"/>
      <c r="O28" s="106"/>
      <c r="P28" s="104"/>
      <c r="Q28" s="105"/>
      <c r="R28" s="106"/>
    </row>
    <row r="29" spans="1:53" s="93" customFormat="1" ht="13.5" thickBot="1" x14ac:dyDescent="0.25">
      <c r="A29" s="107" t="s">
        <v>100</v>
      </c>
      <c r="B29" s="108"/>
      <c r="C29" s="104">
        <f>C25+C26+C27+C28</f>
        <v>345</v>
      </c>
      <c r="D29" s="106"/>
      <c r="E29" s="104">
        <f>E25+E26+E27+E28</f>
        <v>55</v>
      </c>
      <c r="F29" s="106"/>
      <c r="G29" s="104">
        <f>G25+G26+G27+G28</f>
        <v>30</v>
      </c>
      <c r="H29" s="106"/>
      <c r="I29" s="104">
        <f>I25+I26+I27+I28+K27</f>
        <v>20</v>
      </c>
      <c r="J29" s="105"/>
      <c r="K29" s="109"/>
      <c r="L29" s="109"/>
      <c r="M29" s="110"/>
      <c r="N29" s="104">
        <f>N25+N26+N27+N28</f>
        <v>75</v>
      </c>
      <c r="O29" s="106"/>
      <c r="P29" s="104">
        <f>P25+P26+P27+P28</f>
        <v>525</v>
      </c>
      <c r="Q29" s="105"/>
      <c r="R29" s="106"/>
    </row>
  </sheetData>
  <mergeCells count="112">
    <mergeCell ref="AX21:AY22"/>
    <mergeCell ref="AZ21:BA22"/>
    <mergeCell ref="AZ23:BA25"/>
    <mergeCell ref="AM1:BA1"/>
    <mergeCell ref="U22:AC22"/>
    <mergeCell ref="U23:AC23"/>
    <mergeCell ref="AK21:AU22"/>
    <mergeCell ref="AK23:AU25"/>
    <mergeCell ref="AV21:AW22"/>
    <mergeCell ref="AV23:AW25"/>
    <mergeCell ref="AX23:AY25"/>
    <mergeCell ref="B1:K1"/>
    <mergeCell ref="O1:AJ1"/>
    <mergeCell ref="B3:K3"/>
    <mergeCell ref="O3:AJ3"/>
    <mergeCell ref="O4:AJ4"/>
    <mergeCell ref="L2:AK2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N20:O24"/>
    <mergeCell ref="AS11:AS12"/>
    <mergeCell ref="AT11:AV11"/>
    <mergeCell ref="AW11:AW12"/>
    <mergeCell ref="AX11:BA11"/>
    <mergeCell ref="A17:C17"/>
    <mergeCell ref="AA11:AA12"/>
    <mergeCell ref="AB11:AE11"/>
    <mergeCell ref="AF11:AF12"/>
    <mergeCell ref="AG11:AI11"/>
    <mergeCell ref="U24:AI24"/>
    <mergeCell ref="U19:AI19"/>
    <mergeCell ref="AK19:BA19"/>
    <mergeCell ref="A20:A24"/>
    <mergeCell ref="B20:B24"/>
    <mergeCell ref="C20:D24"/>
    <mergeCell ref="E20:F24"/>
    <mergeCell ref="G20:H24"/>
    <mergeCell ref="I20:J24"/>
    <mergeCell ref="K20:M24"/>
    <mergeCell ref="AD20:AE20"/>
    <mergeCell ref="AF20:AG20"/>
    <mergeCell ref="AH20:AI20"/>
    <mergeCell ref="AD22:AE22"/>
    <mergeCell ref="AF22:AG22"/>
    <mergeCell ref="AH22:AI22"/>
    <mergeCell ref="I26:J26"/>
    <mergeCell ref="AV20:AW20"/>
    <mergeCell ref="AX20:AY20"/>
    <mergeCell ref="AZ20:BA20"/>
    <mergeCell ref="U21:AI21"/>
    <mergeCell ref="AD23:AE23"/>
    <mergeCell ref="AF23:AG23"/>
    <mergeCell ref="AH23:AI23"/>
    <mergeCell ref="P20:R24"/>
    <mergeCell ref="U20:AC20"/>
    <mergeCell ref="AD25:AE25"/>
    <mergeCell ref="AF25:AG25"/>
    <mergeCell ref="AH25:AI25"/>
    <mergeCell ref="A25:A26"/>
    <mergeCell ref="C25:D25"/>
    <mergeCell ref="E25:F25"/>
    <mergeCell ref="G25:H25"/>
    <mergeCell ref="I25:J25"/>
    <mergeCell ref="K25:M25"/>
    <mergeCell ref="C26:D26"/>
    <mergeCell ref="AK20:AU20"/>
    <mergeCell ref="E29:F29"/>
    <mergeCell ref="G29:H29"/>
    <mergeCell ref="N27:O27"/>
    <mergeCell ref="P27:R27"/>
    <mergeCell ref="N28:O28"/>
    <mergeCell ref="I27:J27"/>
    <mergeCell ref="N25:O25"/>
    <mergeCell ref="P25:R25"/>
    <mergeCell ref="U25:AC25"/>
    <mergeCell ref="C28:D28"/>
    <mergeCell ref="E28:F28"/>
    <mergeCell ref="G28:H28"/>
    <mergeCell ref="I28:M28"/>
    <mergeCell ref="P28:R28"/>
    <mergeCell ref="K26:M26"/>
    <mergeCell ref="N26:O26"/>
    <mergeCell ref="P26:R26"/>
    <mergeCell ref="E26:F26"/>
    <mergeCell ref="G26:H26"/>
    <mergeCell ref="P29:R29"/>
    <mergeCell ref="A29:B29"/>
    <mergeCell ref="C29:D29"/>
    <mergeCell ref="I29:M29"/>
    <mergeCell ref="N29:O29"/>
    <mergeCell ref="A27:A28"/>
    <mergeCell ref="C27:D27"/>
    <mergeCell ref="E27:F27"/>
    <mergeCell ref="G27:H27"/>
    <mergeCell ref="K27:M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9"/>
  <sheetViews>
    <sheetView tabSelected="1" view="pageBreakPreview" topLeftCell="A19" zoomScale="70" zoomScaleNormal="55" zoomScaleSheetLayoutView="70" workbookViewId="0">
      <selection activeCell="J38" sqref="J38"/>
    </sheetView>
  </sheetViews>
  <sheetFormatPr defaultRowHeight="18" x14ac:dyDescent="0.25"/>
  <cols>
    <col min="1" max="1" width="12.7109375" style="1" customWidth="1"/>
    <col min="2" max="2" width="42.7109375" style="2" customWidth="1"/>
    <col min="3" max="3" width="9.5703125" style="1" customWidth="1"/>
    <col min="4" max="4" width="12" style="1" customWidth="1"/>
    <col min="5" max="5" width="16.140625" style="1" bestFit="1" customWidth="1"/>
    <col min="6" max="6" width="10.140625" style="1" customWidth="1"/>
    <col min="7" max="7" width="13" style="1" customWidth="1"/>
    <col min="8" max="10" width="11.85546875" style="1" customWidth="1"/>
    <col min="11" max="11" width="13.7109375" style="1" customWidth="1"/>
    <col min="12" max="12" width="10.28515625" style="1" customWidth="1"/>
    <col min="13" max="13" width="5.42578125" style="4" customWidth="1"/>
    <col min="14" max="14" width="9.140625" style="1"/>
    <col min="15" max="15" width="5.140625" style="4" customWidth="1"/>
    <col min="16" max="16" width="9.140625" style="1"/>
    <col min="17" max="17" width="4.7109375" style="4" customWidth="1"/>
    <col min="18" max="18" width="15.42578125" style="1" bestFit="1" customWidth="1"/>
    <col min="19" max="19" width="4.42578125" style="4" customWidth="1"/>
    <col min="20" max="20" width="9.140625" style="1"/>
    <col min="21" max="25" width="9.140625" style="4"/>
    <col min="26" max="26" width="9.140625" style="4" customWidth="1"/>
    <col min="27" max="98" width="9.140625" style="4"/>
    <col min="99" max="16384" width="9.140625" style="1"/>
  </cols>
  <sheetData>
    <row r="1" spans="1:98" ht="18.75" x14ac:dyDescent="0.3">
      <c r="A1" s="221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98" ht="18.75" x14ac:dyDescent="0.3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</row>
    <row r="3" spans="1:98" ht="15.75" customHeight="1" x14ac:dyDescent="0.25">
      <c r="A3" s="213" t="s">
        <v>17</v>
      </c>
      <c r="B3" s="216" t="s">
        <v>22</v>
      </c>
      <c r="C3" s="197" t="s">
        <v>0</v>
      </c>
      <c r="D3" s="197"/>
      <c r="E3" s="197"/>
      <c r="F3" s="223" t="s">
        <v>1</v>
      </c>
      <c r="G3" s="224"/>
      <c r="H3" s="224"/>
      <c r="I3" s="224"/>
      <c r="J3" s="224"/>
      <c r="K3" s="224"/>
      <c r="L3" s="15"/>
      <c r="M3" s="223" t="s">
        <v>2</v>
      </c>
      <c r="N3" s="224"/>
      <c r="O3" s="224"/>
      <c r="P3" s="224"/>
      <c r="Q3" s="224"/>
      <c r="R3" s="224"/>
      <c r="S3" s="224"/>
      <c r="T3" s="224"/>
    </row>
    <row r="4" spans="1:98" ht="23.25" customHeight="1" x14ac:dyDescent="0.25">
      <c r="A4" s="214"/>
      <c r="B4" s="217"/>
      <c r="C4" s="196" t="s">
        <v>3</v>
      </c>
      <c r="D4" s="196" t="s">
        <v>4</v>
      </c>
      <c r="E4" s="196" t="s">
        <v>13</v>
      </c>
      <c r="F4" s="196" t="s">
        <v>14</v>
      </c>
      <c r="G4" s="196" t="s">
        <v>5</v>
      </c>
      <c r="H4" s="205" t="s">
        <v>6</v>
      </c>
      <c r="I4" s="206"/>
      <c r="J4" s="206"/>
      <c r="K4" s="207"/>
      <c r="L4" s="196" t="s">
        <v>9</v>
      </c>
      <c r="M4" s="197" t="s">
        <v>7</v>
      </c>
      <c r="N4" s="197"/>
      <c r="O4" s="197"/>
      <c r="P4" s="197"/>
      <c r="Q4" s="197" t="s">
        <v>8</v>
      </c>
      <c r="R4" s="197"/>
      <c r="S4" s="197"/>
      <c r="T4" s="197"/>
    </row>
    <row r="5" spans="1:98" ht="18.75" x14ac:dyDescent="0.3">
      <c r="A5" s="214"/>
      <c r="B5" s="217"/>
      <c r="C5" s="196"/>
      <c r="D5" s="196"/>
      <c r="E5" s="196"/>
      <c r="F5" s="196"/>
      <c r="G5" s="196"/>
      <c r="H5" s="208"/>
      <c r="I5" s="209"/>
      <c r="J5" s="209"/>
      <c r="K5" s="210"/>
      <c r="L5" s="196"/>
      <c r="M5" s="197">
        <v>1</v>
      </c>
      <c r="N5" s="197"/>
      <c r="O5" s="225">
        <v>2</v>
      </c>
      <c r="P5" s="225"/>
      <c r="Q5" s="225">
        <v>3</v>
      </c>
      <c r="R5" s="225"/>
      <c r="S5" s="225">
        <v>4</v>
      </c>
      <c r="T5" s="225"/>
    </row>
    <row r="6" spans="1:98" ht="51" customHeight="1" x14ac:dyDescent="0.25">
      <c r="A6" s="214"/>
      <c r="B6" s="218"/>
      <c r="C6" s="196"/>
      <c r="D6" s="196"/>
      <c r="E6" s="196"/>
      <c r="F6" s="196"/>
      <c r="G6" s="196"/>
      <c r="H6" s="196" t="s">
        <v>26</v>
      </c>
      <c r="I6" s="196" t="s">
        <v>27</v>
      </c>
      <c r="J6" s="196" t="s">
        <v>28</v>
      </c>
      <c r="K6" s="196" t="s">
        <v>29</v>
      </c>
      <c r="L6" s="196"/>
      <c r="M6" s="223" t="s">
        <v>156</v>
      </c>
      <c r="N6" s="224"/>
      <c r="O6" s="224"/>
      <c r="P6" s="224"/>
      <c r="Q6" s="224"/>
      <c r="R6" s="224"/>
      <c r="S6" s="224"/>
      <c r="T6" s="224"/>
    </row>
    <row r="7" spans="1:98" ht="39.6" customHeight="1" x14ac:dyDescent="0.25">
      <c r="A7" s="215"/>
      <c r="B7" s="219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9">
        <v>4</v>
      </c>
      <c r="N7" s="199"/>
      <c r="O7" s="212">
        <v>4</v>
      </c>
      <c r="P7" s="212"/>
      <c r="Q7" s="212">
        <v>3</v>
      </c>
      <c r="R7" s="212"/>
      <c r="S7" s="212"/>
      <c r="T7" s="212"/>
    </row>
    <row r="8" spans="1:98" ht="19.5" thickBot="1" x14ac:dyDescent="0.35">
      <c r="A8" s="43">
        <v>1</v>
      </c>
      <c r="B8" s="44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220">
        <v>13</v>
      </c>
      <c r="N8" s="220"/>
      <c r="O8" s="198">
        <v>14</v>
      </c>
      <c r="P8" s="198"/>
      <c r="Q8" s="220">
        <v>15</v>
      </c>
      <c r="R8" s="220"/>
      <c r="S8" s="198">
        <v>16</v>
      </c>
      <c r="T8" s="198"/>
    </row>
    <row r="9" spans="1:98" ht="18.75" x14ac:dyDescent="0.3">
      <c r="A9" s="200" t="s">
        <v>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40"/>
    </row>
    <row r="10" spans="1:98" s="3" customFormat="1" ht="26.25" customHeight="1" x14ac:dyDescent="0.3">
      <c r="A10" s="45" t="s">
        <v>24</v>
      </c>
      <c r="B10" s="100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4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4" customFormat="1" ht="56.25" x14ac:dyDescent="0.3">
      <c r="A11" s="97" t="s">
        <v>127</v>
      </c>
      <c r="B11" s="102" t="s">
        <v>122</v>
      </c>
      <c r="C11" s="98"/>
      <c r="D11" s="33">
        <v>1</v>
      </c>
      <c r="E11" s="33">
        <f t="shared" ref="E11:E20" si="0">F11/30</f>
        <v>4</v>
      </c>
      <c r="F11" s="35">
        <v>120</v>
      </c>
      <c r="G11" s="33">
        <f>N11+P11+R11+T11</f>
        <v>12</v>
      </c>
      <c r="H11" s="33">
        <f t="shared" ref="H11:H18" si="1">G11-K11-I11-J11</f>
        <v>6</v>
      </c>
      <c r="I11" s="33">
        <v>4</v>
      </c>
      <c r="J11" s="33">
        <v>2</v>
      </c>
      <c r="K11" s="33">
        <v>0</v>
      </c>
      <c r="L11" s="33">
        <f t="shared" ref="L11:L18" si="2">F11-G11</f>
        <v>108</v>
      </c>
      <c r="M11" s="33">
        <v>3</v>
      </c>
      <c r="N11" s="33">
        <f t="shared" ref="N11:N20" si="3">M11*$M$7</f>
        <v>12</v>
      </c>
      <c r="O11" s="33"/>
      <c r="P11" s="33">
        <f>O11*$O$7</f>
        <v>0</v>
      </c>
      <c r="Q11" s="33"/>
      <c r="R11" s="33">
        <f>Q11*Q7</f>
        <v>0</v>
      </c>
      <c r="S11" s="33"/>
      <c r="T11" s="33">
        <f>S11*$S$7</f>
        <v>0</v>
      </c>
      <c r="U11" s="40"/>
    </row>
    <row r="12" spans="1:98" s="4" customFormat="1" ht="37.5" x14ac:dyDescent="0.3">
      <c r="A12" s="97" t="s">
        <v>128</v>
      </c>
      <c r="B12" s="102" t="s">
        <v>123</v>
      </c>
      <c r="C12" s="99"/>
      <c r="D12" s="33">
        <v>1</v>
      </c>
      <c r="E12" s="33">
        <f t="shared" si="0"/>
        <v>4</v>
      </c>
      <c r="F12" s="35">
        <v>120</v>
      </c>
      <c r="G12" s="33">
        <f t="shared" ref="G12:G20" si="4">N12+P12+R12+T12</f>
        <v>12</v>
      </c>
      <c r="H12" s="33">
        <f t="shared" si="1"/>
        <v>6</v>
      </c>
      <c r="I12" s="33">
        <v>6</v>
      </c>
      <c r="J12" s="33">
        <v>0</v>
      </c>
      <c r="K12" s="33">
        <v>0</v>
      </c>
      <c r="L12" s="33">
        <f t="shared" si="2"/>
        <v>108</v>
      </c>
      <c r="M12" s="33">
        <v>3</v>
      </c>
      <c r="N12" s="33">
        <f t="shared" si="3"/>
        <v>12</v>
      </c>
      <c r="O12" s="33"/>
      <c r="P12" s="33">
        <f t="shared" ref="P12:P20" si="5">O12*$O$7</f>
        <v>0</v>
      </c>
      <c r="Q12" s="33"/>
      <c r="R12" s="33">
        <f t="shared" ref="R12:R20" si="6">Q12*Q8</f>
        <v>0</v>
      </c>
      <c r="S12" s="33"/>
      <c r="T12" s="33">
        <f t="shared" ref="T12:T18" si="7">S12*$S$7</f>
        <v>0</v>
      </c>
      <c r="U12" s="40"/>
    </row>
    <row r="13" spans="1:98" s="4" customFormat="1" ht="37.5" x14ac:dyDescent="0.3">
      <c r="A13" s="97" t="s">
        <v>129</v>
      </c>
      <c r="B13" s="102" t="s">
        <v>124</v>
      </c>
      <c r="C13" s="98"/>
      <c r="D13" s="33">
        <v>1</v>
      </c>
      <c r="E13" s="33">
        <f t="shared" si="0"/>
        <v>4</v>
      </c>
      <c r="F13" s="35">
        <v>120</v>
      </c>
      <c r="G13" s="33">
        <f t="shared" si="4"/>
        <v>12</v>
      </c>
      <c r="H13" s="33">
        <f t="shared" si="1"/>
        <v>6</v>
      </c>
      <c r="I13" s="33">
        <v>6</v>
      </c>
      <c r="J13" s="33">
        <v>0</v>
      </c>
      <c r="K13" s="33">
        <v>0</v>
      </c>
      <c r="L13" s="33">
        <f t="shared" si="2"/>
        <v>108</v>
      </c>
      <c r="M13" s="33">
        <v>3</v>
      </c>
      <c r="N13" s="33">
        <f t="shared" si="3"/>
        <v>12</v>
      </c>
      <c r="O13" s="33"/>
      <c r="P13" s="33">
        <f t="shared" si="5"/>
        <v>0</v>
      </c>
      <c r="Q13" s="33"/>
      <c r="R13" s="33">
        <f t="shared" si="6"/>
        <v>0</v>
      </c>
      <c r="S13" s="33"/>
      <c r="T13" s="33">
        <f t="shared" si="7"/>
        <v>0</v>
      </c>
      <c r="U13" s="40"/>
    </row>
    <row r="14" spans="1:98" s="4" customFormat="1" ht="37.5" x14ac:dyDescent="0.3">
      <c r="A14" s="97" t="s">
        <v>130</v>
      </c>
      <c r="B14" s="102" t="s">
        <v>125</v>
      </c>
      <c r="C14" s="98">
        <v>1</v>
      </c>
      <c r="D14" s="33"/>
      <c r="E14" s="33">
        <f t="shared" si="0"/>
        <v>4</v>
      </c>
      <c r="F14" s="35">
        <v>120</v>
      </c>
      <c r="G14" s="33">
        <f t="shared" si="4"/>
        <v>12</v>
      </c>
      <c r="H14" s="33">
        <f t="shared" si="1"/>
        <v>4</v>
      </c>
      <c r="I14" s="33">
        <v>8</v>
      </c>
      <c r="J14" s="33">
        <v>0</v>
      </c>
      <c r="K14" s="33">
        <v>0</v>
      </c>
      <c r="L14" s="33">
        <f t="shared" si="2"/>
        <v>108</v>
      </c>
      <c r="M14" s="33">
        <v>3</v>
      </c>
      <c r="N14" s="33">
        <f t="shared" si="3"/>
        <v>12</v>
      </c>
      <c r="O14" s="33"/>
      <c r="P14" s="33">
        <f t="shared" si="5"/>
        <v>0</v>
      </c>
      <c r="Q14" s="33"/>
      <c r="R14" s="33">
        <f t="shared" si="6"/>
        <v>0</v>
      </c>
      <c r="S14" s="33"/>
      <c r="T14" s="33">
        <f t="shared" si="7"/>
        <v>0</v>
      </c>
      <c r="U14" s="40"/>
    </row>
    <row r="15" spans="1:98" s="4" customFormat="1" ht="18.75" x14ac:dyDescent="0.3">
      <c r="A15" s="97" t="s">
        <v>131</v>
      </c>
      <c r="B15" s="102" t="s">
        <v>126</v>
      </c>
      <c r="C15" s="98">
        <v>1</v>
      </c>
      <c r="D15" s="33"/>
      <c r="E15" s="33">
        <f t="shared" si="0"/>
        <v>6</v>
      </c>
      <c r="F15" s="35">
        <v>180</v>
      </c>
      <c r="G15" s="33">
        <f t="shared" si="4"/>
        <v>20</v>
      </c>
      <c r="H15" s="33">
        <f t="shared" si="1"/>
        <v>10</v>
      </c>
      <c r="I15" s="33">
        <v>10</v>
      </c>
      <c r="J15" s="33">
        <v>0</v>
      </c>
      <c r="K15" s="33">
        <v>0</v>
      </c>
      <c r="L15" s="33">
        <f t="shared" si="2"/>
        <v>160</v>
      </c>
      <c r="M15" s="33">
        <v>5</v>
      </c>
      <c r="N15" s="33">
        <f t="shared" si="3"/>
        <v>20</v>
      </c>
      <c r="O15" s="33"/>
      <c r="P15" s="33">
        <f t="shared" si="5"/>
        <v>0</v>
      </c>
      <c r="Q15" s="33"/>
      <c r="R15" s="33">
        <f t="shared" si="6"/>
        <v>0</v>
      </c>
      <c r="S15" s="33"/>
      <c r="T15" s="33">
        <f t="shared" si="7"/>
        <v>0</v>
      </c>
      <c r="U15" s="40"/>
    </row>
    <row r="16" spans="1:98" s="4" customFormat="1" ht="56.25" x14ac:dyDescent="0.3">
      <c r="A16" s="97" t="s">
        <v>137</v>
      </c>
      <c r="B16" s="101" t="s">
        <v>132</v>
      </c>
      <c r="C16" s="33">
        <v>2</v>
      </c>
      <c r="D16" s="33"/>
      <c r="E16" s="33">
        <f t="shared" si="0"/>
        <v>5</v>
      </c>
      <c r="F16" s="35">
        <v>150</v>
      </c>
      <c r="G16" s="33">
        <f t="shared" si="4"/>
        <v>12</v>
      </c>
      <c r="H16" s="33">
        <f t="shared" si="1"/>
        <v>6</v>
      </c>
      <c r="I16" s="33">
        <v>6</v>
      </c>
      <c r="J16" s="33">
        <v>0</v>
      </c>
      <c r="K16" s="33">
        <v>0</v>
      </c>
      <c r="L16" s="33">
        <f t="shared" si="2"/>
        <v>138</v>
      </c>
      <c r="M16" s="33"/>
      <c r="N16" s="33">
        <f t="shared" si="3"/>
        <v>0</v>
      </c>
      <c r="O16" s="33">
        <v>3</v>
      </c>
      <c r="P16" s="33">
        <f t="shared" si="5"/>
        <v>12</v>
      </c>
      <c r="Q16" s="33"/>
      <c r="R16" s="33">
        <f t="shared" si="6"/>
        <v>0</v>
      </c>
      <c r="S16" s="33"/>
      <c r="T16" s="33">
        <f t="shared" si="7"/>
        <v>0</v>
      </c>
      <c r="U16" s="40"/>
    </row>
    <row r="17" spans="1:98" s="4" customFormat="1" ht="37.5" x14ac:dyDescent="0.3">
      <c r="A17" s="97" t="s">
        <v>138</v>
      </c>
      <c r="B17" s="34" t="s">
        <v>133</v>
      </c>
      <c r="C17" s="37">
        <v>2</v>
      </c>
      <c r="D17" s="33"/>
      <c r="E17" s="33">
        <f t="shared" si="0"/>
        <v>5</v>
      </c>
      <c r="F17" s="35">
        <v>150</v>
      </c>
      <c r="G17" s="33">
        <f t="shared" si="4"/>
        <v>12</v>
      </c>
      <c r="H17" s="33">
        <f t="shared" si="1"/>
        <v>6</v>
      </c>
      <c r="I17" s="33">
        <v>6</v>
      </c>
      <c r="J17" s="33">
        <v>0</v>
      </c>
      <c r="K17" s="33">
        <v>0</v>
      </c>
      <c r="L17" s="33">
        <f t="shared" si="2"/>
        <v>138</v>
      </c>
      <c r="M17" s="33"/>
      <c r="N17" s="33">
        <f t="shared" si="3"/>
        <v>0</v>
      </c>
      <c r="O17" s="33">
        <v>3</v>
      </c>
      <c r="P17" s="33">
        <f t="shared" si="5"/>
        <v>12</v>
      </c>
      <c r="Q17" s="33"/>
      <c r="R17" s="33">
        <f t="shared" si="6"/>
        <v>0</v>
      </c>
      <c r="S17" s="33"/>
      <c r="T17" s="33">
        <f t="shared" si="7"/>
        <v>0</v>
      </c>
      <c r="U17" s="40"/>
    </row>
    <row r="18" spans="1:98" s="4" customFormat="1" ht="56.25" x14ac:dyDescent="0.3">
      <c r="A18" s="97" t="s">
        <v>139</v>
      </c>
      <c r="B18" s="34" t="s">
        <v>134</v>
      </c>
      <c r="C18" s="33">
        <v>2</v>
      </c>
      <c r="D18" s="33"/>
      <c r="E18" s="33">
        <f t="shared" si="0"/>
        <v>5</v>
      </c>
      <c r="F18" s="35">
        <v>150</v>
      </c>
      <c r="G18" s="33">
        <f t="shared" si="4"/>
        <v>12</v>
      </c>
      <c r="H18" s="33">
        <f t="shared" si="1"/>
        <v>6</v>
      </c>
      <c r="I18" s="33">
        <v>6</v>
      </c>
      <c r="J18" s="33">
        <v>0</v>
      </c>
      <c r="K18" s="33">
        <v>0</v>
      </c>
      <c r="L18" s="33">
        <f t="shared" si="2"/>
        <v>138</v>
      </c>
      <c r="M18" s="33"/>
      <c r="N18" s="33">
        <f t="shared" si="3"/>
        <v>0</v>
      </c>
      <c r="O18" s="33">
        <v>3</v>
      </c>
      <c r="P18" s="33">
        <f t="shared" si="5"/>
        <v>12</v>
      </c>
      <c r="Q18" s="33"/>
      <c r="R18" s="33">
        <f t="shared" si="6"/>
        <v>0</v>
      </c>
      <c r="S18" s="33"/>
      <c r="T18" s="33">
        <f t="shared" si="7"/>
        <v>0</v>
      </c>
      <c r="U18" s="40"/>
    </row>
    <row r="19" spans="1:98" s="4" customFormat="1" ht="56.25" x14ac:dyDescent="0.3">
      <c r="A19" s="97" t="s">
        <v>140</v>
      </c>
      <c r="B19" s="34" t="s">
        <v>135</v>
      </c>
      <c r="C19" s="33"/>
      <c r="D19" s="33">
        <v>2</v>
      </c>
      <c r="E19" s="33">
        <f t="shared" si="0"/>
        <v>6</v>
      </c>
      <c r="F19" s="35">
        <v>180</v>
      </c>
      <c r="G19" s="33">
        <f t="shared" si="4"/>
        <v>16</v>
      </c>
      <c r="H19" s="33">
        <f>G19-K19-I19-J19</f>
        <v>8</v>
      </c>
      <c r="I19" s="33">
        <v>8</v>
      </c>
      <c r="J19" s="33">
        <v>0</v>
      </c>
      <c r="K19" s="33">
        <v>0</v>
      </c>
      <c r="L19" s="33">
        <f>F19-G19</f>
        <v>164</v>
      </c>
      <c r="M19" s="33"/>
      <c r="N19" s="33">
        <f t="shared" si="3"/>
        <v>0</v>
      </c>
      <c r="O19" s="33">
        <v>4</v>
      </c>
      <c r="P19" s="33">
        <f t="shared" si="5"/>
        <v>16</v>
      </c>
      <c r="Q19" s="33"/>
      <c r="R19" s="33">
        <f t="shared" si="6"/>
        <v>0</v>
      </c>
      <c r="S19" s="33"/>
      <c r="T19" s="33">
        <f>S19*$S$7</f>
        <v>0</v>
      </c>
      <c r="U19" s="40"/>
    </row>
    <row r="20" spans="1:98" s="4" customFormat="1" ht="39" customHeight="1" x14ac:dyDescent="0.3">
      <c r="A20" s="97" t="s">
        <v>141</v>
      </c>
      <c r="B20" s="34" t="s">
        <v>136</v>
      </c>
      <c r="C20" s="33"/>
      <c r="D20" s="33">
        <v>2</v>
      </c>
      <c r="E20" s="33">
        <f t="shared" si="0"/>
        <v>5</v>
      </c>
      <c r="F20" s="35">
        <v>150</v>
      </c>
      <c r="G20" s="33">
        <f t="shared" si="4"/>
        <v>12</v>
      </c>
      <c r="H20" s="33">
        <f>G20-K20-I20-J20</f>
        <v>6</v>
      </c>
      <c r="I20" s="33">
        <v>6</v>
      </c>
      <c r="J20" s="33">
        <v>0</v>
      </c>
      <c r="K20" s="33">
        <v>0</v>
      </c>
      <c r="L20" s="33">
        <f>F20-G20</f>
        <v>138</v>
      </c>
      <c r="M20" s="33"/>
      <c r="N20" s="33">
        <f t="shared" si="3"/>
        <v>0</v>
      </c>
      <c r="O20" s="33">
        <v>3</v>
      </c>
      <c r="P20" s="33">
        <f t="shared" si="5"/>
        <v>12</v>
      </c>
      <c r="Q20" s="33"/>
      <c r="R20" s="33">
        <f t="shared" si="6"/>
        <v>0</v>
      </c>
      <c r="S20" s="33"/>
      <c r="T20" s="33">
        <f>S20*$S$7</f>
        <v>0</v>
      </c>
      <c r="U20" s="40"/>
    </row>
    <row r="21" spans="1:98" s="4" customFormat="1" ht="18.75" x14ac:dyDescent="0.3">
      <c r="A21" s="203" t="s">
        <v>30</v>
      </c>
      <c r="B21" s="204"/>
      <c r="C21" s="38"/>
      <c r="D21" s="38"/>
      <c r="E21" s="39">
        <f t="shared" ref="E21:T21" si="8">SUM(E11:E20)</f>
        <v>48</v>
      </c>
      <c r="F21" s="39">
        <f t="shared" si="8"/>
        <v>1440</v>
      </c>
      <c r="G21" s="39">
        <f t="shared" si="8"/>
        <v>132</v>
      </c>
      <c r="H21" s="39">
        <f t="shared" si="8"/>
        <v>64</v>
      </c>
      <c r="I21" s="39">
        <f t="shared" si="8"/>
        <v>66</v>
      </c>
      <c r="J21" s="39">
        <f t="shared" si="8"/>
        <v>2</v>
      </c>
      <c r="K21" s="39">
        <f t="shared" si="8"/>
        <v>0</v>
      </c>
      <c r="L21" s="39">
        <f t="shared" si="8"/>
        <v>1308</v>
      </c>
      <c r="M21" s="39">
        <f t="shared" si="8"/>
        <v>17</v>
      </c>
      <c r="N21" s="39">
        <f t="shared" si="8"/>
        <v>68</v>
      </c>
      <c r="O21" s="39">
        <f t="shared" si="8"/>
        <v>16</v>
      </c>
      <c r="P21" s="39">
        <f t="shared" si="8"/>
        <v>64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40"/>
    </row>
    <row r="22" spans="1:98" s="7" customFormat="1" ht="26.25" customHeight="1" x14ac:dyDescent="0.3">
      <c r="A22" s="45" t="s">
        <v>25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2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</row>
    <row r="23" spans="1:98" s="7" customFormat="1" ht="18.75" x14ac:dyDescent="0.3">
      <c r="A23" s="48" t="s">
        <v>112</v>
      </c>
      <c r="B23" s="11" t="s">
        <v>111</v>
      </c>
      <c r="C23" s="32"/>
      <c r="D23" s="32">
        <v>1</v>
      </c>
      <c r="E23" s="32">
        <f>F23/30</f>
        <v>4</v>
      </c>
      <c r="F23" s="32">
        <v>120</v>
      </c>
      <c r="G23" s="32">
        <f>N23+P23+R23+T23</f>
        <v>12</v>
      </c>
      <c r="H23" s="32">
        <v>0</v>
      </c>
      <c r="I23" s="33">
        <v>0</v>
      </c>
      <c r="J23" s="33">
        <v>0</v>
      </c>
      <c r="K23" s="32">
        <v>0</v>
      </c>
      <c r="L23" s="32">
        <f>F23-G23</f>
        <v>108</v>
      </c>
      <c r="M23" s="33">
        <v>3</v>
      </c>
      <c r="N23" s="32">
        <f>M23*$M$7</f>
        <v>12</v>
      </c>
      <c r="O23" s="33"/>
      <c r="P23" s="32">
        <f>O23*$O$7</f>
        <v>0</v>
      </c>
      <c r="Q23" s="33"/>
      <c r="R23" s="32">
        <f>Q23*$Q$7</f>
        <v>0</v>
      </c>
      <c r="S23" s="33"/>
      <c r="T23" s="32">
        <f>S23*$S$7</f>
        <v>0</v>
      </c>
      <c r="U23" s="42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</row>
    <row r="24" spans="1:98" s="7" customFormat="1" ht="18.75" x14ac:dyDescent="0.3">
      <c r="A24" s="48" t="s">
        <v>112</v>
      </c>
      <c r="B24" s="11" t="s">
        <v>111</v>
      </c>
      <c r="C24" s="32"/>
      <c r="D24" s="32">
        <v>2</v>
      </c>
      <c r="E24" s="32">
        <f>F24/30</f>
        <v>4</v>
      </c>
      <c r="F24" s="32">
        <v>120</v>
      </c>
      <c r="G24" s="32">
        <f>N24+P24+R24+T24</f>
        <v>8</v>
      </c>
      <c r="H24" s="32">
        <v>0</v>
      </c>
      <c r="I24" s="33">
        <v>0</v>
      </c>
      <c r="J24" s="33">
        <v>0</v>
      </c>
      <c r="K24" s="32">
        <v>0</v>
      </c>
      <c r="L24" s="32">
        <f>F24-G24</f>
        <v>112</v>
      </c>
      <c r="M24" s="33"/>
      <c r="N24" s="32">
        <f>M24*$M$7</f>
        <v>0</v>
      </c>
      <c r="O24" s="33">
        <v>2</v>
      </c>
      <c r="P24" s="32">
        <f>O24*$O$7</f>
        <v>8</v>
      </c>
      <c r="Q24" s="33"/>
      <c r="R24" s="32">
        <f>Q24*$Q$7</f>
        <v>0</v>
      </c>
      <c r="S24" s="33"/>
      <c r="T24" s="32">
        <f>S24*$S$7</f>
        <v>0</v>
      </c>
      <c r="U24" s="42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s="7" customFormat="1" ht="18.75" x14ac:dyDescent="0.3">
      <c r="A25" s="48" t="s">
        <v>112</v>
      </c>
      <c r="B25" s="11" t="s">
        <v>111</v>
      </c>
      <c r="C25" s="32"/>
      <c r="D25" s="32">
        <v>2</v>
      </c>
      <c r="E25" s="32">
        <f>F25/30</f>
        <v>4</v>
      </c>
      <c r="F25" s="32">
        <v>120</v>
      </c>
      <c r="G25" s="32">
        <f>N25+P25+R25+T25</f>
        <v>8</v>
      </c>
      <c r="H25" s="32">
        <v>0</v>
      </c>
      <c r="I25" s="33">
        <v>0</v>
      </c>
      <c r="J25" s="33">
        <v>0</v>
      </c>
      <c r="K25" s="32">
        <v>0</v>
      </c>
      <c r="L25" s="32">
        <f>F25-G25</f>
        <v>112</v>
      </c>
      <c r="M25" s="33"/>
      <c r="N25" s="32">
        <f>M25*$M$7</f>
        <v>0</v>
      </c>
      <c r="O25" s="33">
        <v>2</v>
      </c>
      <c r="P25" s="32">
        <f>O25*$O$7</f>
        <v>8</v>
      </c>
      <c r="Q25" s="33"/>
      <c r="R25" s="32">
        <f>Q25*$Q$7</f>
        <v>0</v>
      </c>
      <c r="S25" s="33"/>
      <c r="T25" s="32">
        <f>S25*$S$7</f>
        <v>0</v>
      </c>
      <c r="U25" s="42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s="7" customFormat="1" ht="39" customHeight="1" x14ac:dyDescent="0.3">
      <c r="A26" s="189" t="s">
        <v>31</v>
      </c>
      <c r="B26" s="190"/>
      <c r="C26" s="38"/>
      <c r="D26" s="38"/>
      <c r="E26" s="39">
        <f t="shared" ref="E26:T26" si="9">SUM(E23:E25)</f>
        <v>12</v>
      </c>
      <c r="F26" s="39">
        <f t="shared" si="9"/>
        <v>360</v>
      </c>
      <c r="G26" s="39">
        <f t="shared" si="9"/>
        <v>28</v>
      </c>
      <c r="H26" s="39">
        <f t="shared" si="9"/>
        <v>0</v>
      </c>
      <c r="I26" s="39">
        <f t="shared" si="9"/>
        <v>0</v>
      </c>
      <c r="J26" s="39">
        <f t="shared" si="9"/>
        <v>0</v>
      </c>
      <c r="K26" s="39">
        <f t="shared" si="9"/>
        <v>0</v>
      </c>
      <c r="L26" s="39">
        <f t="shared" si="9"/>
        <v>332</v>
      </c>
      <c r="M26" s="39">
        <f t="shared" si="9"/>
        <v>3</v>
      </c>
      <c r="N26" s="39">
        <f t="shared" si="9"/>
        <v>12</v>
      </c>
      <c r="O26" s="39">
        <f t="shared" si="9"/>
        <v>4</v>
      </c>
      <c r="P26" s="39">
        <f t="shared" si="9"/>
        <v>16</v>
      </c>
      <c r="Q26" s="39">
        <f t="shared" si="9"/>
        <v>0</v>
      </c>
      <c r="R26" s="39">
        <f t="shared" si="9"/>
        <v>0</v>
      </c>
      <c r="S26" s="39">
        <f t="shared" si="9"/>
        <v>0</v>
      </c>
      <c r="T26" s="39">
        <f t="shared" si="9"/>
        <v>0</v>
      </c>
      <c r="U26" s="4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ht="19.5" thickBot="1" x14ac:dyDescent="0.35">
      <c r="A27" s="191" t="s">
        <v>32</v>
      </c>
      <c r="B27" s="192"/>
      <c r="C27" s="46"/>
      <c r="D27" s="46"/>
      <c r="E27" s="47">
        <f t="shared" ref="E27:T27" si="10">E21+E26</f>
        <v>60</v>
      </c>
      <c r="F27" s="47">
        <f t="shared" si="10"/>
        <v>1800</v>
      </c>
      <c r="G27" s="47">
        <f t="shared" si="10"/>
        <v>160</v>
      </c>
      <c r="H27" s="47">
        <f t="shared" si="10"/>
        <v>64</v>
      </c>
      <c r="I27" s="47">
        <f t="shared" si="10"/>
        <v>66</v>
      </c>
      <c r="J27" s="47">
        <f t="shared" si="10"/>
        <v>2</v>
      </c>
      <c r="K27" s="47">
        <f t="shared" si="10"/>
        <v>0</v>
      </c>
      <c r="L27" s="47">
        <f t="shared" si="10"/>
        <v>1640</v>
      </c>
      <c r="M27" s="47">
        <f t="shared" si="10"/>
        <v>20</v>
      </c>
      <c r="N27" s="47">
        <f t="shared" si="10"/>
        <v>80</v>
      </c>
      <c r="O27" s="47">
        <f t="shared" si="10"/>
        <v>20</v>
      </c>
      <c r="P27" s="47">
        <f t="shared" si="10"/>
        <v>80</v>
      </c>
      <c r="Q27" s="47">
        <f t="shared" si="10"/>
        <v>0</v>
      </c>
      <c r="R27" s="47">
        <f t="shared" si="10"/>
        <v>0</v>
      </c>
      <c r="S27" s="47">
        <f t="shared" si="10"/>
        <v>0</v>
      </c>
      <c r="T27" s="47">
        <f t="shared" si="10"/>
        <v>0</v>
      </c>
      <c r="U27" s="40"/>
    </row>
    <row r="28" spans="1:98" ht="18.75" x14ac:dyDescent="0.3">
      <c r="A28" s="200" t="s">
        <v>8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40"/>
    </row>
    <row r="29" spans="1:98" s="3" customFormat="1" ht="26.25" customHeight="1" x14ac:dyDescent="0.3">
      <c r="A29" s="45" t="s">
        <v>24</v>
      </c>
      <c r="B29" s="7"/>
      <c r="C29" s="7"/>
      <c r="D29" s="7"/>
      <c r="E29" s="33"/>
      <c r="F29" s="35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1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pans="1:98" s="4" customFormat="1" ht="56.25" x14ac:dyDescent="0.3">
      <c r="A30" s="97" t="s">
        <v>143</v>
      </c>
      <c r="B30" s="34" t="s">
        <v>142</v>
      </c>
      <c r="C30" s="37"/>
      <c r="D30" s="33">
        <v>3</v>
      </c>
      <c r="E30" s="33">
        <f>F30/30</f>
        <v>3</v>
      </c>
      <c r="F30" s="35">
        <v>90</v>
      </c>
      <c r="G30" s="33">
        <f>N30+P30+R30+T30</f>
        <v>8</v>
      </c>
      <c r="H30" s="33">
        <f>G30-K30-I30-J30</f>
        <v>4</v>
      </c>
      <c r="I30" s="33">
        <v>4</v>
      </c>
      <c r="J30" s="33">
        <v>0</v>
      </c>
      <c r="K30" s="33">
        <v>0</v>
      </c>
      <c r="L30" s="33">
        <f>F30-G30</f>
        <v>82</v>
      </c>
      <c r="M30" s="33"/>
      <c r="N30" s="33">
        <f>M30*$M$7</f>
        <v>0</v>
      </c>
      <c r="O30" s="33"/>
      <c r="P30" s="33">
        <f>O30*$O$7</f>
        <v>0</v>
      </c>
      <c r="Q30" s="33">
        <v>3</v>
      </c>
      <c r="R30" s="33">
        <v>8</v>
      </c>
      <c r="S30" s="33"/>
      <c r="T30" s="33">
        <f>S30*$S$7</f>
        <v>0</v>
      </c>
      <c r="U30" s="40"/>
    </row>
    <row r="31" spans="1:98" s="4" customFormat="1" ht="18.75" x14ac:dyDescent="0.3">
      <c r="A31" s="97" t="s">
        <v>147</v>
      </c>
      <c r="B31" s="34" t="s">
        <v>144</v>
      </c>
      <c r="C31" s="37"/>
      <c r="D31" s="33">
        <v>3</v>
      </c>
      <c r="E31" s="33">
        <f>F31/30</f>
        <v>9</v>
      </c>
      <c r="F31" s="35">
        <v>270</v>
      </c>
      <c r="G31" s="33">
        <f>N31+P31+R31+T31</f>
        <v>0</v>
      </c>
      <c r="H31" s="33">
        <f>G31-K31-I31-J31</f>
        <v>0</v>
      </c>
      <c r="I31" s="33">
        <v>0</v>
      </c>
      <c r="J31" s="33">
        <v>0</v>
      </c>
      <c r="K31" s="33">
        <v>0</v>
      </c>
      <c r="L31" s="33">
        <f>F31-G31</f>
        <v>270</v>
      </c>
      <c r="M31" s="33"/>
      <c r="N31" s="33">
        <f>M31*$M$7</f>
        <v>0</v>
      </c>
      <c r="O31" s="33"/>
      <c r="P31" s="33">
        <f>O31*$O$7</f>
        <v>0</v>
      </c>
      <c r="Q31" s="33"/>
      <c r="R31" s="33">
        <f>Q31*$Q$7</f>
        <v>0</v>
      </c>
      <c r="S31" s="33"/>
      <c r="T31" s="33">
        <f>S31*$S$7</f>
        <v>0</v>
      </c>
      <c r="U31" s="40"/>
    </row>
    <row r="32" spans="1:98" s="4" customFormat="1" ht="37.5" x14ac:dyDescent="0.3">
      <c r="A32" s="97" t="s">
        <v>148</v>
      </c>
      <c r="B32" s="34" t="s">
        <v>145</v>
      </c>
      <c r="C32" s="37"/>
      <c r="D32" s="33">
        <v>3</v>
      </c>
      <c r="E32" s="33">
        <f>F32/30</f>
        <v>4.5</v>
      </c>
      <c r="F32" s="35">
        <v>135</v>
      </c>
      <c r="G32" s="33">
        <f>N32+P32+R32+T32</f>
        <v>0</v>
      </c>
      <c r="H32" s="33">
        <f>G32-K32-I32-J32</f>
        <v>0</v>
      </c>
      <c r="I32" s="33">
        <v>0</v>
      </c>
      <c r="J32" s="33">
        <v>0</v>
      </c>
      <c r="K32" s="33">
        <v>0</v>
      </c>
      <c r="L32" s="33">
        <f>F32-G32</f>
        <v>135</v>
      </c>
      <c r="M32" s="33"/>
      <c r="N32" s="33">
        <f>M32*$M$7</f>
        <v>0</v>
      </c>
      <c r="O32" s="33"/>
      <c r="P32" s="33">
        <f>O32*$O$7</f>
        <v>0</v>
      </c>
      <c r="Q32" s="33"/>
      <c r="R32" s="33">
        <f>Q32*$Q$7</f>
        <v>0</v>
      </c>
      <c r="S32" s="33"/>
      <c r="T32" s="33">
        <f>S32*$S$7</f>
        <v>0</v>
      </c>
      <c r="U32" s="40"/>
    </row>
    <row r="33" spans="1:98" s="4" customFormat="1" ht="18.75" x14ac:dyDescent="0.3">
      <c r="A33" s="97" t="s">
        <v>149</v>
      </c>
      <c r="B33" s="34" t="s">
        <v>146</v>
      </c>
      <c r="C33" s="37">
        <v>3</v>
      </c>
      <c r="D33" s="33"/>
      <c r="E33" s="33">
        <f>F33/30</f>
        <v>1.5</v>
      </c>
      <c r="F33" s="35">
        <v>45</v>
      </c>
      <c r="G33" s="33">
        <f>N33+P33+R33+T33</f>
        <v>0</v>
      </c>
      <c r="H33" s="33">
        <f>G33-K33-I33-J33</f>
        <v>0</v>
      </c>
      <c r="I33" s="33">
        <v>0</v>
      </c>
      <c r="J33" s="33">
        <v>0</v>
      </c>
      <c r="K33" s="33">
        <v>0</v>
      </c>
      <c r="L33" s="33">
        <f>F33-G33</f>
        <v>45</v>
      </c>
      <c r="M33" s="33"/>
      <c r="N33" s="33">
        <f>M33*$M$7</f>
        <v>0</v>
      </c>
      <c r="O33" s="33"/>
      <c r="P33" s="33">
        <f>O33*$O$7</f>
        <v>0</v>
      </c>
      <c r="Q33" s="33"/>
      <c r="R33" s="33">
        <f>Q33*$Q$7</f>
        <v>0</v>
      </c>
      <c r="S33" s="33"/>
      <c r="T33" s="33">
        <f>S33*$S$7</f>
        <v>0</v>
      </c>
      <c r="U33" s="40"/>
    </row>
    <row r="34" spans="1:98" s="4" customFormat="1" ht="18.75" x14ac:dyDescent="0.3">
      <c r="A34" s="203" t="s">
        <v>30</v>
      </c>
      <c r="B34" s="204"/>
      <c r="C34" s="38"/>
      <c r="D34" s="38"/>
      <c r="E34" s="39">
        <f>SUM(E30:E33)</f>
        <v>18</v>
      </c>
      <c r="F34" s="39">
        <f t="shared" ref="F34:T34" si="11">SUM(F33:F33)</f>
        <v>45</v>
      </c>
      <c r="G34" s="39">
        <f t="shared" si="11"/>
        <v>0</v>
      </c>
      <c r="H34" s="39">
        <f t="shared" si="11"/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45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39">
        <f t="shared" si="11"/>
        <v>0</v>
      </c>
      <c r="U34" s="40"/>
    </row>
    <row r="35" spans="1:98" s="7" customFormat="1" ht="26.25" customHeight="1" x14ac:dyDescent="0.3">
      <c r="A35" s="45" t="s">
        <v>25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98" s="7" customFormat="1" ht="18.75" x14ac:dyDescent="0.3">
      <c r="A36" s="48" t="s">
        <v>112</v>
      </c>
      <c r="B36" s="11" t="s">
        <v>111</v>
      </c>
      <c r="C36" s="32"/>
      <c r="D36" s="32">
        <v>3</v>
      </c>
      <c r="E36" s="32">
        <f>F36/30</f>
        <v>4</v>
      </c>
      <c r="F36" s="32">
        <v>120</v>
      </c>
      <c r="G36" s="32">
        <f>N36+P36+R36+T36</f>
        <v>12</v>
      </c>
      <c r="H36" s="32">
        <v>0</v>
      </c>
      <c r="I36" s="33">
        <v>0</v>
      </c>
      <c r="J36" s="33">
        <v>0</v>
      </c>
      <c r="K36" s="32">
        <v>0</v>
      </c>
      <c r="L36" s="32">
        <f>F36-G36</f>
        <v>108</v>
      </c>
      <c r="M36" s="33"/>
      <c r="N36" s="32">
        <f>M36*$M$7</f>
        <v>0</v>
      </c>
      <c r="O36" s="33"/>
      <c r="P36" s="32">
        <f>O36*$O$7</f>
        <v>0</v>
      </c>
      <c r="Q36" s="33">
        <v>4</v>
      </c>
      <c r="R36" s="32">
        <f>Q36*$Q$7</f>
        <v>12</v>
      </c>
      <c r="S36" s="33"/>
      <c r="T36" s="32">
        <f>S36*$S$7</f>
        <v>0</v>
      </c>
      <c r="U36" s="4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</row>
    <row r="37" spans="1:98" s="7" customFormat="1" ht="18.75" x14ac:dyDescent="0.3">
      <c r="A37" s="48" t="s">
        <v>112</v>
      </c>
      <c r="B37" s="11" t="s">
        <v>111</v>
      </c>
      <c r="C37" s="32"/>
      <c r="D37" s="32">
        <v>3</v>
      </c>
      <c r="E37" s="32">
        <f>F37/30</f>
        <v>4</v>
      </c>
      <c r="F37" s="32">
        <v>120</v>
      </c>
      <c r="G37" s="32">
        <f>N37+P37+R37+T37</f>
        <v>12</v>
      </c>
      <c r="H37" s="32">
        <v>0</v>
      </c>
      <c r="I37" s="33">
        <v>0</v>
      </c>
      <c r="J37" s="33">
        <v>0</v>
      </c>
      <c r="K37" s="32">
        <v>0</v>
      </c>
      <c r="L37" s="32">
        <f>F37-G37</f>
        <v>108</v>
      </c>
      <c r="M37" s="33"/>
      <c r="N37" s="32">
        <f>M37*$M$7</f>
        <v>0</v>
      </c>
      <c r="O37" s="33"/>
      <c r="P37" s="32">
        <f>O37*$O$7</f>
        <v>0</v>
      </c>
      <c r="Q37" s="33">
        <v>4</v>
      </c>
      <c r="R37" s="32">
        <f>Q37*$Q$7</f>
        <v>12</v>
      </c>
      <c r="S37" s="33"/>
      <c r="T37" s="32">
        <f>S37*$S$7</f>
        <v>0</v>
      </c>
      <c r="U37" s="4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</row>
    <row r="38" spans="1:98" s="7" customFormat="1" ht="18.75" x14ac:dyDescent="0.3">
      <c r="A38" s="48" t="s">
        <v>112</v>
      </c>
      <c r="B38" s="11" t="s">
        <v>111</v>
      </c>
      <c r="C38" s="32"/>
      <c r="D38" s="32">
        <v>3</v>
      </c>
      <c r="E38" s="32">
        <f>F38/30</f>
        <v>4</v>
      </c>
      <c r="F38" s="32">
        <v>120</v>
      </c>
      <c r="G38" s="32">
        <f>N38+P38+R38+T38</f>
        <v>12</v>
      </c>
      <c r="H38" s="32">
        <v>0</v>
      </c>
      <c r="I38" s="33">
        <v>0</v>
      </c>
      <c r="J38" s="33">
        <v>0</v>
      </c>
      <c r="K38" s="32">
        <v>0</v>
      </c>
      <c r="L38" s="32">
        <f>F38-G38</f>
        <v>108</v>
      </c>
      <c r="M38" s="33"/>
      <c r="N38" s="32">
        <f>M38*$M$7</f>
        <v>0</v>
      </c>
      <c r="O38" s="33"/>
      <c r="P38" s="32">
        <f>O38*$O$7</f>
        <v>0</v>
      </c>
      <c r="Q38" s="33">
        <v>4</v>
      </c>
      <c r="R38" s="32">
        <f>Q38*$Q$7</f>
        <v>12</v>
      </c>
      <c r="S38" s="33"/>
      <c r="T38" s="32">
        <f>S38*$S$7</f>
        <v>0</v>
      </c>
      <c r="U38" s="4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s="7" customFormat="1" ht="39" customHeight="1" x14ac:dyDescent="0.3">
      <c r="A39" s="189" t="s">
        <v>31</v>
      </c>
      <c r="B39" s="190"/>
      <c r="C39" s="38"/>
      <c r="D39" s="38"/>
      <c r="E39" s="39">
        <f t="shared" ref="E39:T39" si="12">SUM(E36:E38)</f>
        <v>12</v>
      </c>
      <c r="F39" s="39">
        <f t="shared" si="12"/>
        <v>360</v>
      </c>
      <c r="G39" s="39">
        <f t="shared" si="12"/>
        <v>36</v>
      </c>
      <c r="H39" s="39">
        <f t="shared" si="12"/>
        <v>0</v>
      </c>
      <c r="I39" s="39">
        <f t="shared" si="12"/>
        <v>0</v>
      </c>
      <c r="J39" s="39">
        <f t="shared" si="12"/>
        <v>0</v>
      </c>
      <c r="K39" s="39">
        <f t="shared" si="12"/>
        <v>0</v>
      </c>
      <c r="L39" s="39">
        <f t="shared" si="12"/>
        <v>324</v>
      </c>
      <c r="M39" s="39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39">
        <f t="shared" si="12"/>
        <v>12</v>
      </c>
      <c r="R39" s="39">
        <f t="shared" si="12"/>
        <v>36</v>
      </c>
      <c r="S39" s="39">
        <f t="shared" si="12"/>
        <v>0</v>
      </c>
      <c r="T39" s="39">
        <f t="shared" si="12"/>
        <v>0</v>
      </c>
      <c r="U39" s="4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ht="19.5" thickBot="1" x14ac:dyDescent="0.35">
      <c r="A40" s="191" t="s">
        <v>32</v>
      </c>
      <c r="B40" s="193"/>
      <c r="C40" s="46"/>
      <c r="D40" s="46"/>
      <c r="E40" s="47">
        <f t="shared" ref="E40:T40" si="13">E34+E39</f>
        <v>30</v>
      </c>
      <c r="F40" s="47">
        <f t="shared" si="13"/>
        <v>405</v>
      </c>
      <c r="G40" s="47">
        <f t="shared" si="13"/>
        <v>36</v>
      </c>
      <c r="H40" s="47">
        <f t="shared" si="13"/>
        <v>0</v>
      </c>
      <c r="I40" s="47">
        <f t="shared" si="13"/>
        <v>0</v>
      </c>
      <c r="J40" s="47">
        <f t="shared" si="13"/>
        <v>0</v>
      </c>
      <c r="K40" s="47">
        <f t="shared" si="13"/>
        <v>0</v>
      </c>
      <c r="L40" s="47">
        <f t="shared" si="13"/>
        <v>369</v>
      </c>
      <c r="M40" s="47">
        <f t="shared" si="13"/>
        <v>0</v>
      </c>
      <c r="N40" s="47">
        <f t="shared" si="13"/>
        <v>0</v>
      </c>
      <c r="O40" s="47">
        <f t="shared" si="13"/>
        <v>0</v>
      </c>
      <c r="P40" s="47">
        <f t="shared" si="13"/>
        <v>0</v>
      </c>
      <c r="Q40" s="47">
        <f t="shared" si="13"/>
        <v>12</v>
      </c>
      <c r="R40" s="47">
        <f t="shared" si="13"/>
        <v>36</v>
      </c>
      <c r="S40" s="47">
        <f t="shared" si="13"/>
        <v>0</v>
      </c>
      <c r="T40" s="47">
        <f t="shared" si="13"/>
        <v>0</v>
      </c>
      <c r="U40" s="40"/>
    </row>
    <row r="41" spans="1:98" s="18" customFormat="1" ht="39" x14ac:dyDescent="0.35">
      <c r="A41" s="49"/>
      <c r="B41" s="50" t="s">
        <v>23</v>
      </c>
      <c r="C41" s="51"/>
      <c r="D41" s="51"/>
      <c r="E41" s="51">
        <f t="shared" ref="E41:T41" si="14">E39+E26</f>
        <v>24</v>
      </c>
      <c r="F41" s="51">
        <f t="shared" si="14"/>
        <v>720</v>
      </c>
      <c r="G41" s="51">
        <f t="shared" si="14"/>
        <v>64</v>
      </c>
      <c r="H41" s="51">
        <f t="shared" si="14"/>
        <v>0</v>
      </c>
      <c r="I41" s="51">
        <f t="shared" si="14"/>
        <v>0</v>
      </c>
      <c r="J41" s="51">
        <f t="shared" si="14"/>
        <v>0</v>
      </c>
      <c r="K41" s="51">
        <f t="shared" si="14"/>
        <v>0</v>
      </c>
      <c r="L41" s="51">
        <f t="shared" si="14"/>
        <v>656</v>
      </c>
      <c r="M41" s="51">
        <f t="shared" si="14"/>
        <v>3</v>
      </c>
      <c r="N41" s="51">
        <f t="shared" si="14"/>
        <v>12</v>
      </c>
      <c r="O41" s="51">
        <f t="shared" si="14"/>
        <v>4</v>
      </c>
      <c r="P41" s="51">
        <f t="shared" si="14"/>
        <v>16</v>
      </c>
      <c r="Q41" s="51">
        <f t="shared" si="14"/>
        <v>12</v>
      </c>
      <c r="R41" s="51">
        <f t="shared" si="14"/>
        <v>36</v>
      </c>
      <c r="S41" s="51">
        <f t="shared" si="14"/>
        <v>0</v>
      </c>
      <c r="T41" s="51">
        <f t="shared" si="14"/>
        <v>0</v>
      </c>
    </row>
    <row r="42" spans="1:98" s="20" customFormat="1" ht="58.5" x14ac:dyDescent="0.35">
      <c r="A42" s="24"/>
      <c r="B42" s="23" t="s">
        <v>15</v>
      </c>
      <c r="C42" s="36"/>
      <c r="D42" s="36"/>
      <c r="E42" s="36">
        <f t="shared" ref="E42:T42" si="15">E27+E40</f>
        <v>90</v>
      </c>
      <c r="F42" s="36">
        <f t="shared" si="15"/>
        <v>2205</v>
      </c>
      <c r="G42" s="36">
        <f t="shared" si="15"/>
        <v>196</v>
      </c>
      <c r="H42" s="36">
        <f t="shared" si="15"/>
        <v>64</v>
      </c>
      <c r="I42" s="36">
        <f t="shared" si="15"/>
        <v>66</v>
      </c>
      <c r="J42" s="36">
        <f t="shared" si="15"/>
        <v>2</v>
      </c>
      <c r="K42" s="36">
        <f t="shared" si="15"/>
        <v>0</v>
      </c>
      <c r="L42" s="36">
        <f t="shared" si="15"/>
        <v>2009</v>
      </c>
      <c r="M42" s="36">
        <f t="shared" si="15"/>
        <v>20</v>
      </c>
      <c r="N42" s="36">
        <f t="shared" si="15"/>
        <v>80</v>
      </c>
      <c r="O42" s="36">
        <f t="shared" si="15"/>
        <v>20</v>
      </c>
      <c r="P42" s="36">
        <f t="shared" si="15"/>
        <v>80</v>
      </c>
      <c r="Q42" s="36">
        <f t="shared" si="15"/>
        <v>12</v>
      </c>
      <c r="R42" s="36">
        <f t="shared" si="15"/>
        <v>36</v>
      </c>
      <c r="S42" s="36">
        <f t="shared" si="15"/>
        <v>0</v>
      </c>
      <c r="T42" s="36">
        <f t="shared" si="15"/>
        <v>0</v>
      </c>
    </row>
    <row r="43" spans="1:98" ht="18.75" x14ac:dyDescent="0.3">
      <c r="A43" s="9"/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9"/>
      <c r="O43" s="10"/>
      <c r="P43" s="9"/>
      <c r="Q43" s="10"/>
      <c r="R43" s="9"/>
      <c r="S43" s="10"/>
      <c r="T43" s="9"/>
    </row>
    <row r="44" spans="1:98" s="5" customFormat="1" ht="56.25" x14ac:dyDescent="0.3">
      <c r="A44" s="12"/>
      <c r="B44" s="13" t="s">
        <v>109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>
        <v>18</v>
      </c>
      <c r="N44" s="22"/>
      <c r="O44" s="22">
        <v>18</v>
      </c>
      <c r="P44" s="22"/>
      <c r="Q44" s="22">
        <v>18</v>
      </c>
      <c r="R44" s="22"/>
      <c r="S44" s="22">
        <v>18</v>
      </c>
      <c r="T44" s="2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s="5" customFormat="1" ht="18.75" x14ac:dyDescent="0.3">
      <c r="A45" s="12"/>
      <c r="B45" s="13" t="s">
        <v>10</v>
      </c>
      <c r="C45" s="22"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>
        <v>0</v>
      </c>
      <c r="N45" s="22"/>
      <c r="O45" s="22">
        <v>0</v>
      </c>
      <c r="P45" s="22"/>
      <c r="Q45" s="22">
        <v>0</v>
      </c>
      <c r="R45" s="22"/>
      <c r="S45" s="22">
        <v>0</v>
      </c>
      <c r="T45" s="2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s="5" customFormat="1" ht="18.75" x14ac:dyDescent="0.3">
      <c r="A46" s="12"/>
      <c r="B46" s="13" t="s">
        <v>18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s="5" customFormat="1" ht="18.75" x14ac:dyDescent="0.3">
      <c r="A47" s="12"/>
      <c r="B47" s="13" t="s">
        <v>21</v>
      </c>
      <c r="C47" s="22"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s="5" customFormat="1" ht="18.75" x14ac:dyDescent="0.3">
      <c r="A48" s="12"/>
      <c r="B48" s="13" t="s">
        <v>11</v>
      </c>
      <c r="C48" s="22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s="5" customFormat="1" ht="18.75" x14ac:dyDescent="0.3">
      <c r="A49" s="12"/>
      <c r="B49" s="13" t="s">
        <v>19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s="5" customFormat="1" ht="18.75" x14ac:dyDescent="0.3">
      <c r="A50" s="12"/>
      <c r="B50" s="13" t="s">
        <v>12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s="28" customFormat="1" ht="18.75" x14ac:dyDescent="0.3">
      <c r="A51" s="12"/>
      <c r="B51" s="13" t="s">
        <v>16</v>
      </c>
      <c r="C51" s="22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98" s="25" customFormat="1" x14ac:dyDescent="0.25">
      <c r="B52" s="26"/>
      <c r="M52" s="27"/>
      <c r="O52" s="27"/>
      <c r="Q52" s="27"/>
      <c r="S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</row>
    <row r="53" spans="1:98" s="25" customFormat="1" ht="38.25" customHeight="1" x14ac:dyDescent="0.25">
      <c r="A53" s="211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s="25" customFormat="1" x14ac:dyDescent="0.25">
      <c r="B54" s="26"/>
      <c r="M54" s="27"/>
      <c r="O54" s="27"/>
      <c r="Q54" s="27"/>
      <c r="S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</row>
    <row r="55" spans="1:98" s="25" customFormat="1" ht="36" customHeight="1" x14ac:dyDescent="0.25">
      <c r="A55" s="211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</row>
    <row r="56" spans="1:98" s="195" customFormat="1" x14ac:dyDescent="0.25">
      <c r="A56" s="194"/>
    </row>
    <row r="57" spans="1:98" s="25" customFormat="1" x14ac:dyDescent="0.25">
      <c r="B57" s="26"/>
      <c r="M57" s="27"/>
      <c r="O57" s="27"/>
      <c r="Q57" s="27"/>
      <c r="S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</row>
    <row r="58" spans="1:98" s="25" customFormat="1" x14ac:dyDescent="0.25">
      <c r="B58" s="26"/>
      <c r="M58" s="27"/>
      <c r="O58" s="27"/>
      <c r="Q58" s="27"/>
      <c r="S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1:98" s="29" customFormat="1" x14ac:dyDescent="0.25">
      <c r="B59" s="30"/>
      <c r="M59" s="31"/>
      <c r="O59" s="31"/>
      <c r="Q59" s="31"/>
      <c r="S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</row>
  </sheetData>
  <mergeCells count="43">
    <mergeCell ref="S8:T8"/>
    <mergeCell ref="O5:P5"/>
    <mergeCell ref="M8:N8"/>
    <mergeCell ref="K6:K7"/>
    <mergeCell ref="M4:P4"/>
    <mergeCell ref="O7:P7"/>
    <mergeCell ref="Q5:R5"/>
    <mergeCell ref="A1:T1"/>
    <mergeCell ref="M3:T3"/>
    <mergeCell ref="M6:T6"/>
    <mergeCell ref="F3:K3"/>
    <mergeCell ref="M5:N5"/>
    <mergeCell ref="G4:G7"/>
    <mergeCell ref="H6:H7"/>
    <mergeCell ref="S5:T5"/>
    <mergeCell ref="L4:L7"/>
    <mergeCell ref="C3:E3"/>
    <mergeCell ref="A53:T53"/>
    <mergeCell ref="A55:T55"/>
    <mergeCell ref="E4:E7"/>
    <mergeCell ref="C4:C7"/>
    <mergeCell ref="D4:D7"/>
    <mergeCell ref="Q7:R7"/>
    <mergeCell ref="S7:T7"/>
    <mergeCell ref="A3:A7"/>
    <mergeCell ref="B3:B7"/>
    <mergeCell ref="Q8:R8"/>
    <mergeCell ref="A21:B21"/>
    <mergeCell ref="A34:B34"/>
    <mergeCell ref="A26:B26"/>
    <mergeCell ref="I6:I7"/>
    <mergeCell ref="J6:J7"/>
    <mergeCell ref="H4:K5"/>
    <mergeCell ref="A39:B39"/>
    <mergeCell ref="A27:B27"/>
    <mergeCell ref="A40:B40"/>
    <mergeCell ref="A56:XFD56"/>
    <mergeCell ref="F4:F7"/>
    <mergeCell ref="Q4:T4"/>
    <mergeCell ref="O8:P8"/>
    <mergeCell ref="M7:N7"/>
    <mergeCell ref="A9:T9"/>
    <mergeCell ref="A28:T28"/>
  </mergeCells>
  <phoneticPr fontId="3" type="noConversion"/>
  <dataValidations xWindow="1498" yWindow="450" count="3">
    <dataValidation operator="equal" allowBlank="1" showInputMessage="1" showErrorMessage="1" prompt="Введіть данні самостійно!!!" sqref="H43:J43 H29:J33 H11:J20 H36:J38 H23:J25">
      <formula1>0</formula1>
      <formula2>0</formula2>
    </dataValidation>
    <dataValidation operator="equal" allowBlank="1" showInputMessage="1" prompt="Введіть кількість годин на тиждень" sqref="Q43 O43 S43 S11:S20 O11:O20 Q11:Q20 M11:M20 O29:O33 S29:S33 M29:M33 S36:S38 Q36:Q38 O36:O38 Q23:Q25 S23:S25 O23:O25">
      <formula1>0</formula1>
      <formula2>0</formula2>
    </dataValidation>
    <dataValidation allowBlank="1" showInputMessage="1" showErrorMessage="1" prompt="Введіть дані" sqref="F4:F7 C4:C7 H6:H7"/>
  </dataValidations>
  <pageMargins left="0.19685039370078741" right="0.19685039370078741" top="0.23622047244094491" bottom="0.19685039370078741" header="0.78740157480314965" footer="0.78740157480314965"/>
  <pageSetup paperSize="9" scale="15" firstPageNumber="0" fitToHeight="0" orientation="landscape" r:id="rId1"/>
  <headerFooter alignWithMargins="0"/>
  <rowBreaks count="1" manualBreakCount="1">
    <brk id="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Титулка</vt:lpstr>
      <vt:lpstr>Навчальний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Олександр Лаврук</cp:lastModifiedBy>
  <cp:lastPrinted>2021-10-25T12:52:49Z</cp:lastPrinted>
  <dcterms:created xsi:type="dcterms:W3CDTF">2020-05-18T15:13:16Z</dcterms:created>
  <dcterms:modified xsi:type="dcterms:W3CDTF">2023-07-31T12:18:39Z</dcterms:modified>
</cp:coreProperties>
</file>