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1"/>
  </bookViews>
  <sheets>
    <sheet name="Титулка" sheetId="1" r:id="rId1"/>
    <sheet name="Навчальний план новий" sheetId="2" r:id="rId2"/>
  </sheets>
  <definedNames>
    <definedName name="_xlnm.Print_Titles" localSheetId="1">'Навчальний план новий'!$2:$9</definedName>
    <definedName name="_xlnm.Print_Area" localSheetId="1">'Навчальний план новий'!$A$1:$AB$109</definedName>
  </definedNames>
  <calcPr fullCalcOnLoad="1"/>
</workbook>
</file>

<file path=xl/sharedStrings.xml><?xml version="1.0" encoding="utf-8"?>
<sst xmlns="http://schemas.openxmlformats.org/spreadsheetml/2006/main" count="399" uniqueCount="290">
  <si>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</si>
  <si>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</si>
  <si>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</si>
  <si>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</si>
  <si>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</si>
  <si>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</si>
  <si>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</si>
  <si>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</si>
  <si>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</si>
  <si>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</si>
  <si>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</si>
  <si>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</si>
  <si>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</si>
  <si>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</si>
  <si>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</si>
  <si>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</si>
  <si>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Позначення:</t>
  </si>
  <si>
    <t>Навчальна</t>
  </si>
  <si>
    <t>К</t>
  </si>
  <si>
    <t>П</t>
  </si>
  <si>
    <t>Е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</si>
  <si>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</si>
  <si>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</si>
  <si>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</si>
  <si>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</si>
  <si>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</si>
  <si>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</si>
  <si>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</si>
  <si>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</si>
  <si>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</si>
  <si>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</si>
  <si>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</si>
  <si>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</si>
  <si>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</si>
  <si>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</si>
  <si>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</si>
  <si>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</si>
  <si>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</si>
  <si>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</si>
  <si>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</si>
  <si>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ІІІ. План освітнього  процесу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</si>
  <si>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</si>
  <si>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</si>
  <si>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</si>
  <si>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</si>
  <si>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</si>
  <si>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</si>
  <si>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</si>
  <si>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</si>
  <si>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</si>
  <si>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</si>
  <si>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</si>
  <si>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</si>
  <si>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</si>
  <si>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</si>
  <si>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</si>
  <si>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</si>
  <si>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</si>
  <si>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</si>
  <si>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</si>
  <si>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</si>
  <si>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</si>
  <si>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</si>
  <si>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</si>
  <si>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</si>
  <si>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</si>
  <si>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</si>
  <si>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</si>
  <si>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</si>
  <si>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</si>
  <si>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</si>
  <si>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</si>
  <si>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</si>
  <si>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</si>
  <si>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</si>
  <si>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</si>
  <si>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</si>
  <si>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</si>
  <si>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</si>
  <si>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</si>
  <si>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</si>
  <si>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</si>
  <si>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</si>
  <si>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</si>
  <si>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</si>
  <si>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</si>
  <si>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</si>
  <si>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</si>
  <si>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</si>
  <si>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</si>
  <si>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</si>
  <si>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</si>
  <si>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</si>
  <si>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</si>
  <si>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</si>
  <si>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</si>
  <si>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</si>
  <si>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</si>
  <si>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</si>
  <si>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</si>
  <si>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</si>
  <si>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</si>
  <si>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</si>
  <si>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Основи наукових досліджень</t>
  </si>
  <si>
    <t>Вступ до спеціальності</t>
  </si>
  <si>
    <t>ЗП 09</t>
  </si>
  <si>
    <t>ЗП 10</t>
  </si>
  <si>
    <t>Історія соціальної роботи</t>
  </si>
  <si>
    <t>Основи соціальної політики</t>
  </si>
  <si>
    <t>Право соціального забезпечення</t>
  </si>
  <si>
    <t>Економіка соціальної роботи</t>
  </si>
  <si>
    <t>Соціальна робота з сім'ями, дітьми та жінками</t>
  </si>
  <si>
    <t>Соціальне проектування</t>
  </si>
  <si>
    <t>Менеджмент соціальної роботи</t>
  </si>
  <si>
    <t>Теорія соціальної роботи</t>
  </si>
  <si>
    <t>Соціальна робота з окремими категоріями громадян</t>
  </si>
  <si>
    <t>Психологія особистості та психодіагностика</t>
  </si>
  <si>
    <t>Методика і технологія соціальної роботи</t>
  </si>
  <si>
    <t>Соціальна і демографічна статистика</t>
  </si>
  <si>
    <t>Етика соціальної роботи</t>
  </si>
  <si>
    <t>Організація і методика соціально-психологічного тренінгу</t>
  </si>
  <si>
    <t>Соціальне партнерство</t>
  </si>
  <si>
    <t>Місцеве самоврядування і соціальна робота</t>
  </si>
  <si>
    <t>Виробнича практика</t>
  </si>
  <si>
    <t>Безпека праці та життєдіяльності в галузі</t>
  </si>
  <si>
    <t>Екологія та екологічна етика</t>
  </si>
  <si>
    <t>Ведення професійних документів</t>
  </si>
  <si>
    <t>Медико-соціальні основи здоров'я</t>
  </si>
  <si>
    <t>Психологія фінансів</t>
  </si>
  <si>
    <t>Історія української державності та культури</t>
  </si>
  <si>
    <t>Шифр</t>
  </si>
  <si>
    <t>ЗП 11</t>
  </si>
  <si>
    <t>ЗП 12</t>
  </si>
  <si>
    <t>Психологія (загальна, вікова, соціальна)</t>
  </si>
  <si>
    <t>Навчальни практик</t>
  </si>
  <si>
    <t>Заліків</t>
  </si>
  <si>
    <t>Іміджелогія</t>
  </si>
  <si>
    <t>Право в соціальній роботі (сімейне, трудове, адміністративне, господарське)</t>
  </si>
  <si>
    <t>Навчальна практика з методики та технології соціальної роботи</t>
  </si>
  <si>
    <t>8 (Захист при комісії)</t>
  </si>
  <si>
    <t>Компоненти ОПП</t>
  </si>
  <si>
    <t>1. Нормативні  (обов'язкові) коипоненти ОПП</t>
  </si>
  <si>
    <t>1.2. Нормативні навчальні  дисципліни  фахової  підготовки</t>
  </si>
  <si>
    <t>1.3.</t>
  </si>
  <si>
    <t xml:space="preserve">Інші  нормативні компоненти ОПП </t>
  </si>
  <si>
    <t>Разом нормативні компоненти ОПП  фахової підготовки</t>
  </si>
  <si>
    <t>РАЗОМ нормативні  компоненти ОПП</t>
  </si>
  <si>
    <t>2. Компоненти  ОПП  самостійного вибору студента</t>
  </si>
  <si>
    <t>2.1. Навчальні дисципліни самостційного вибору студента  загальної підготовки</t>
  </si>
  <si>
    <t>2.2. Навчальні дисципліни самостійного вибору студента  фахової   підготовки</t>
  </si>
  <si>
    <t>Разом  навчальні дисципліни самостійного вибору  студента  фахової   підготовки</t>
  </si>
  <si>
    <t>РАЗОМ  компоненти ОПП самостійного вибору  студента</t>
  </si>
  <si>
    <t>Разом навчальні дисципліни самостійного вибору студента  загальної  підготовки</t>
  </si>
  <si>
    <t>Підготовка бакалаврської роботи/Підготовка до  комплексного екзамену зі спеціальносі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</si>
  <si>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</si>
  <si>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</si>
  <si>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</si>
  <si>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</si>
  <si>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</si>
  <si>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</si>
  <si>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</si>
  <si>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</si>
  <si>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</si>
  <si>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</si>
  <si>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</si>
  <si>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</si>
  <si>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</si>
  <si>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</si>
  <si>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</si>
  <si>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</si>
  <si>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</si>
  <si>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</si>
  <si>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</si>
  <si>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</si>
  <si>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ФП 21</t>
  </si>
  <si>
    <t>ПН 01</t>
  </si>
  <si>
    <t>ПВ 01</t>
  </si>
  <si>
    <t>КР 01</t>
  </si>
  <si>
    <t>КР 02</t>
  </si>
  <si>
    <t>СО 01</t>
  </si>
  <si>
    <t>А 01</t>
  </si>
  <si>
    <t>ЗП ВС 13</t>
  </si>
  <si>
    <t>ЗП ВС 14</t>
  </si>
  <si>
    <t>ЗП ВС 15</t>
  </si>
  <si>
    <t>ФП ВС 22</t>
  </si>
  <si>
    <t>ФП ВС 23</t>
  </si>
  <si>
    <t>ФП ВС 24</t>
  </si>
  <si>
    <t>ФП ВС 25</t>
  </si>
  <si>
    <t>ФП ВС 26</t>
  </si>
  <si>
    <t>ФП ВС 27</t>
  </si>
  <si>
    <t>ФП ВС 28</t>
  </si>
  <si>
    <t>ФП ВС 29</t>
  </si>
  <si>
    <t>ФП ВС 30</t>
  </si>
  <si>
    <t>ФП ВС 31</t>
  </si>
  <si>
    <t>ФП ВС 32</t>
  </si>
  <si>
    <t>Курсова робота (соціальна робота з окремими категоріями клієнтів)</t>
  </si>
  <si>
    <t>Курсова робота (методика і технологія соціальної роботи)</t>
  </si>
  <si>
    <t>Лекційні</t>
  </si>
  <si>
    <t xml:space="preserve">Практичні </t>
  </si>
  <si>
    <t xml:space="preserve">Семінарські </t>
  </si>
  <si>
    <t xml:space="preserve">Лабораторні </t>
  </si>
  <si>
    <t>Соціальна інформатика</t>
  </si>
  <si>
    <t>Соціологія і соціальна інклюзія</t>
  </si>
  <si>
    <t>Критичне мислення</t>
  </si>
  <si>
    <t>Культура ділового спілкування</t>
  </si>
  <si>
    <t>Політологія</t>
  </si>
  <si>
    <t>Релігієзнавство</t>
  </si>
  <si>
    <t>ЗП ВС 16</t>
  </si>
  <si>
    <t>ЗП ВС 17</t>
  </si>
  <si>
    <t>ЗП ВС 18</t>
  </si>
  <si>
    <t>Тайм-менеджмент</t>
  </si>
  <si>
    <t>Конфліктологія</t>
  </si>
  <si>
    <t>Соціальна педагогіка</t>
  </si>
  <si>
    <t>Правове регулювання соціальних конфліктів</t>
  </si>
  <si>
    <t>ФП ВС 33</t>
  </si>
  <si>
    <t>ФП ВС 34</t>
  </si>
  <si>
    <t>ФП ВС 35</t>
  </si>
  <si>
    <t>ФП ВС 36</t>
  </si>
  <si>
    <t>ФП ВС 37</t>
  </si>
  <si>
    <t>ФП ВС 38</t>
  </si>
  <si>
    <t>ФП ВС 39</t>
  </si>
  <si>
    <t>ФП ВС 40</t>
  </si>
  <si>
    <t>ФП ВС 41</t>
  </si>
  <si>
    <t>ФП ВС 43</t>
  </si>
  <si>
    <t>Основи геронтології</t>
  </si>
  <si>
    <t>Протидія торгівлі людьми</t>
  </si>
  <si>
    <t>Спеціальна педагогіка і спеціальна психологія</t>
  </si>
  <si>
    <t>Основи реабілітології</t>
  </si>
  <si>
    <t>Соціальна робота у сфері дозвілля</t>
  </si>
  <si>
    <t>Соціальна робота у сфері зайнятості</t>
  </si>
  <si>
    <t>Теорія і методика роботи з дитячими і молодіжними організаціями</t>
  </si>
  <si>
    <t>Створення та супровід прийомних сімей</t>
  </si>
  <si>
    <t>Соціально-педагогічна профілактика девіантної поведінки</t>
  </si>
  <si>
    <t>Соціальна терапія</t>
  </si>
  <si>
    <t>Соціальний патронаж</t>
  </si>
  <si>
    <t>Соціологічні методи в соціальній роботі</t>
  </si>
  <si>
    <t>Математичні методи в соціологічному дослідженні</t>
  </si>
  <si>
    <t>ФП ВС 42</t>
  </si>
  <si>
    <t xml:space="preserve">Соціальний захист дітей в Україні та закордоном </t>
  </si>
  <si>
    <t>Патопсихологія</t>
  </si>
  <si>
    <t>Соціальна психіатрія і наркологія</t>
  </si>
  <si>
    <t>Волонтерська діяльність</t>
  </si>
  <si>
    <t>Методика протидії булінгу</t>
  </si>
  <si>
    <t>Соціальна робота в ОТГ</t>
  </si>
  <si>
    <t>Психологічні основи соціальної роботи</t>
  </si>
  <si>
    <t>4 (2,3,4)</t>
  </si>
  <si>
    <t>2 (1,2)</t>
  </si>
  <si>
    <t>3 (2,3)</t>
  </si>
  <si>
    <t>6 (3,4,5,6)</t>
  </si>
  <si>
    <t xml:space="preserve"> </t>
  </si>
  <si>
    <t>ЗАТВЕРДЖЕНО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</si>
  <si>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з соціальної роботи</t>
    </r>
  </si>
  <si>
    <t xml:space="preserve">       Подільський  спеціальний навчально-реабілітаційний соціально-економічний коледж </t>
  </si>
  <si>
    <r>
      <t>Термін навчання -</t>
    </r>
    <r>
      <rPr>
        <b/>
        <sz val="9"/>
        <color indexed="8"/>
        <rFont val="Times New Roman"/>
        <family val="1"/>
      </rPr>
      <t xml:space="preserve"> 3 роки та 10 місяців</t>
    </r>
  </si>
  <si>
    <t>Голова Вченої 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</si>
  <si>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</si>
  <si>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</si>
  <si>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</si>
  <si>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 </t>
    </r>
    <r>
      <rPr>
        <b/>
        <sz val="9"/>
        <color indexed="8"/>
        <rFont val="Times New Roman"/>
        <family val="1"/>
      </rPr>
      <t>23 Соціальна робота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</si>
  <si>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231 Соціальна робота</t>
    </r>
  </si>
  <si>
    <r>
      <t xml:space="preserve">за освітньо-професійною програмою   </t>
    </r>
    <r>
      <rPr>
        <b/>
        <sz val="9"/>
        <color indexed="8"/>
        <rFont val="Times New Roman"/>
        <family val="1"/>
      </rPr>
      <t>Соціальна робота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</si>
  <si>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</si>
  <si>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</si>
  <si>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</si>
  <si>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</si>
  <si>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</si>
  <si>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</si>
  <si>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</si>
  <si>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</si>
  <si>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</si>
  <si>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</si>
  <si>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</si>
  <si>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</si>
  <si>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Навчальна практика  з  методики та технології соціальної роботи</t>
  </si>
  <si>
    <r>
      <t xml:space="preserve">Форма навчання - </t>
    </r>
    <r>
      <rPr>
        <b/>
        <sz val="9"/>
        <color indexed="8"/>
        <rFont val="Times New Roman"/>
        <family val="1"/>
      </rPr>
      <t>заочна</t>
    </r>
  </si>
  <si>
    <t>ТнС</t>
  </si>
  <si>
    <t>А-Бр</t>
  </si>
  <si>
    <t>ІІ. Зведені дані про бюджет часу, дні</t>
  </si>
  <si>
    <t>Самостійне навчання</t>
  </si>
  <si>
    <t xml:space="preserve">Теоретично-практичне навчання та заліково-екзаменаційна сесія </t>
  </si>
  <si>
    <t>БЛОК 1 суспільно-комунікативних дисциплін</t>
  </si>
  <si>
    <t>БЛОК 2 дисциплін соціокультурного менеджменту</t>
  </si>
  <si>
    <t>БЛОК 1 соціально-педагогічних дисциплін</t>
  </si>
  <si>
    <t>БЛОК 2 спеціальних дисциплін практичного спрямування</t>
  </si>
  <si>
    <t>Захист бакалаврської роботи</t>
  </si>
  <si>
    <t>Комплексний екзамен зі спеціальності</t>
  </si>
  <si>
    <t>Комплексний екзамен та захист бакалаврської роботи</t>
  </si>
  <si>
    <t>Навчальний  план спеціальності 231 Соціальна робота (ОПП "Соціальна робота") розглянуто та схвалено  на засіданні Вченої ради  Подільського спеціального навчально-реабілітаційного соціально-економічного коледжу                      (протокол від 26 червня 2020 року № 9 ) (нова редакція)</t>
  </si>
  <si>
    <t>Навчальний  план (зі змінами) спеціальності 231 Соціальна робота (ОПП "Соціальна робота") розглянуто та схвалено  на засіданні Вченої ради  Подільського спеціального навчально-реабілітаційного соціально-економічного коледжу  (протокол від 27 серпня  2020 року № 10)</t>
  </si>
  <si>
    <t>Психологічне консультування в соціальній роботі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</si>
</sst>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4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0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10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/>
    </xf>
    <xf numFmtId="0" fontId="8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0" fontId="62" fillId="0" borderId="0" xfId="0" applyFont="1" applyAlignment="1">
      <alignment horizontal="center"/>
    </xf>
    <xf numFmtId="49" fontId="63" fillId="0" borderId="15" xfId="0" applyNumberFormat="1" applyFont="1" applyBorder="1" applyAlignment="1">
      <alignment horizontal="center" vertical="center" textRotation="90"/>
    </xf>
    <xf numFmtId="49" fontId="63" fillId="0" borderId="16" xfId="0" applyNumberFormat="1" applyFont="1" applyBorder="1" applyAlignment="1">
      <alignment horizontal="center" vertical="center" textRotation="90"/>
    </xf>
    <xf numFmtId="49" fontId="63" fillId="0" borderId="17" xfId="0" applyNumberFormat="1" applyFont="1" applyBorder="1" applyAlignment="1">
      <alignment horizontal="center" vertical="center" textRotation="90"/>
    </xf>
    <xf numFmtId="49" fontId="63" fillId="0" borderId="18" xfId="0" applyNumberFormat="1" applyFont="1" applyBorder="1" applyAlignment="1">
      <alignment horizontal="center" vertical="center" textRotation="90"/>
    </xf>
    <xf numFmtId="49" fontId="63" fillId="0" borderId="19" xfId="0" applyNumberFormat="1" applyFont="1" applyBorder="1" applyAlignment="1">
      <alignment horizontal="center" vertical="center" textRotation="90"/>
    </xf>
    <xf numFmtId="49" fontId="63" fillId="0" borderId="20" xfId="0" applyNumberFormat="1" applyFont="1" applyBorder="1" applyAlignment="1">
      <alignment horizontal="center" vertical="center" textRotation="90"/>
    </xf>
    <xf numFmtId="49" fontId="63" fillId="0" borderId="21" xfId="0" applyNumberFormat="1" applyFont="1" applyBorder="1" applyAlignment="1">
      <alignment horizontal="center" vertical="center" textRotation="90"/>
    </xf>
    <xf numFmtId="49" fontId="63" fillId="0" borderId="22" xfId="0" applyNumberFormat="1" applyFont="1" applyBorder="1" applyAlignment="1">
      <alignment horizontal="center" vertical="center" textRotation="90"/>
    </xf>
    <xf numFmtId="49" fontId="63" fillId="0" borderId="23" xfId="0" applyNumberFormat="1" applyFont="1" applyBorder="1" applyAlignment="1">
      <alignment horizontal="center" vertical="center" textRotation="90"/>
    </xf>
    <xf numFmtId="0" fontId="6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63" fillId="0" borderId="25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textRotation="90"/>
    </xf>
    <xf numFmtId="0" fontId="63" fillId="0" borderId="29" xfId="0" applyFont="1" applyBorder="1" applyAlignment="1">
      <alignment horizontal="center" vertical="center" textRotation="90"/>
    </xf>
    <xf numFmtId="0" fontId="63" fillId="0" borderId="25" xfId="0" applyFont="1" applyBorder="1" applyAlignment="1">
      <alignment horizontal="center" vertical="center" textRotation="90" wrapText="1"/>
    </xf>
    <xf numFmtId="0" fontId="63" fillId="0" borderId="29" xfId="0" applyFont="1" applyBorder="1" applyAlignment="1">
      <alignment horizontal="center" vertical="center" textRotation="90" wrapText="1"/>
    </xf>
    <xf numFmtId="0" fontId="69" fillId="0" borderId="25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textRotation="90"/>
    </xf>
    <xf numFmtId="0" fontId="63" fillId="0" borderId="34" xfId="0" applyFont="1" applyBorder="1" applyAlignment="1">
      <alignment horizontal="center" vertical="center" textRotation="90"/>
    </xf>
    <xf numFmtId="0" fontId="63" fillId="0" borderId="35" xfId="0" applyFont="1" applyBorder="1" applyAlignment="1">
      <alignment horizontal="center" vertical="center" textRotation="90"/>
    </xf>
    <xf numFmtId="0" fontId="63" fillId="0" borderId="36" xfId="0" applyFont="1" applyBorder="1" applyAlignment="1">
      <alignment horizontal="center" vertical="center" textRotation="90"/>
    </xf>
    <xf numFmtId="0" fontId="63" fillId="0" borderId="0" xfId="0" applyFont="1" applyAlignment="1">
      <alignment horizontal="center" vertical="center" textRotation="90"/>
    </xf>
    <xf numFmtId="0" fontId="63" fillId="0" borderId="37" xfId="0" applyFont="1" applyBorder="1" applyAlignment="1">
      <alignment horizontal="center" vertical="center" textRotation="90"/>
    </xf>
    <xf numFmtId="0" fontId="63" fillId="0" borderId="38" xfId="0" applyFont="1" applyBorder="1" applyAlignment="1">
      <alignment horizontal="center" vertical="center" textRotation="90"/>
    </xf>
    <xf numFmtId="0" fontId="63" fillId="0" borderId="39" xfId="0" applyFont="1" applyBorder="1" applyAlignment="1">
      <alignment horizontal="center" vertical="center" textRotation="90"/>
    </xf>
    <xf numFmtId="0" fontId="63" fillId="0" borderId="30" xfId="0" applyFont="1" applyBorder="1" applyAlignment="1">
      <alignment horizontal="center" vertical="center" textRotation="90"/>
    </xf>
    <xf numFmtId="0" fontId="63" fillId="0" borderId="28" xfId="0" applyFont="1" applyBorder="1" applyAlignment="1">
      <alignment horizontal="center" vertical="center" textRotation="90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3" fillId="0" borderId="31" xfId="0" applyFont="1" applyBorder="1" applyAlignment="1">
      <alignment horizontal="center" vertical="center" textRotation="90"/>
    </xf>
    <xf numFmtId="0" fontId="63" fillId="0" borderId="40" xfId="0" applyFont="1" applyBorder="1" applyAlignment="1">
      <alignment horizontal="center" vertical="center" textRotation="90"/>
    </xf>
    <xf numFmtId="0" fontId="63" fillId="0" borderId="32" xfId="0" applyFont="1" applyBorder="1" applyAlignment="1">
      <alignment horizontal="center" vertical="center" textRotation="90"/>
    </xf>
    <xf numFmtId="0" fontId="66" fillId="0" borderId="33" xfId="0" applyFont="1" applyBorder="1" applyAlignment="1">
      <alignment horizontal="center" vertical="center" textRotation="90" wrapText="1"/>
    </xf>
    <xf numFmtId="0" fontId="66" fillId="0" borderId="35" xfId="0" applyFont="1" applyBorder="1" applyAlignment="1">
      <alignment horizontal="center" vertical="center" textRotation="90" wrapText="1"/>
    </xf>
    <xf numFmtId="0" fontId="66" fillId="0" borderId="36" xfId="0" applyFont="1" applyBorder="1" applyAlignment="1">
      <alignment horizontal="center" vertical="center" textRotation="90" wrapText="1"/>
    </xf>
    <xf numFmtId="0" fontId="66" fillId="0" borderId="37" xfId="0" applyFont="1" applyBorder="1" applyAlignment="1">
      <alignment horizontal="center" vertical="center" textRotation="90" wrapText="1"/>
    </xf>
    <xf numFmtId="0" fontId="66" fillId="0" borderId="38" xfId="0" applyFont="1" applyBorder="1" applyAlignment="1">
      <alignment horizontal="center" vertical="center" textRotation="90" wrapText="1"/>
    </xf>
    <xf numFmtId="0" fontId="66" fillId="0" borderId="30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5" xfId="0" applyFont="1" applyBorder="1" applyAlignment="1">
      <alignment horizontal="center" vertical="center" textRotation="90" wrapText="1"/>
    </xf>
    <xf numFmtId="0" fontId="63" fillId="0" borderId="36" xfId="0" applyFont="1" applyBorder="1" applyAlignment="1">
      <alignment horizontal="center" vertical="center" textRotation="90" wrapText="1"/>
    </xf>
    <xf numFmtId="0" fontId="63" fillId="0" borderId="37" xfId="0" applyFont="1" applyBorder="1" applyAlignment="1">
      <alignment horizontal="center" vertical="center" textRotation="90" wrapText="1"/>
    </xf>
    <xf numFmtId="0" fontId="63" fillId="0" borderId="38" xfId="0" applyFont="1" applyBorder="1" applyAlignment="1">
      <alignment horizontal="center" vertical="center" textRotation="90" wrapText="1"/>
    </xf>
    <xf numFmtId="0" fontId="63" fillId="0" borderId="30" xfId="0" applyFont="1" applyBorder="1" applyAlignment="1">
      <alignment horizontal="center" vertical="center" textRotation="90" wrapText="1"/>
    </xf>
    <xf numFmtId="0" fontId="63" fillId="0" borderId="34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 vertical="center" textRotation="90" wrapText="1"/>
    </xf>
    <xf numFmtId="0" fontId="63" fillId="0" borderId="39" xfId="0" applyFont="1" applyBorder="1" applyAlignment="1">
      <alignment horizontal="center" vertical="center" textRotation="90" wrapText="1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textRotation="90"/>
    </xf>
    <xf numFmtId="49" fontId="63" fillId="0" borderId="24" xfId="0" applyNumberFormat="1" applyFont="1" applyBorder="1" applyAlignment="1">
      <alignment horizontal="center" vertical="center" textRotation="90"/>
    </xf>
    <xf numFmtId="49" fontId="63" fillId="0" borderId="31" xfId="0" applyNumberFormat="1" applyFont="1" applyBorder="1" applyAlignment="1">
      <alignment horizontal="center" vertical="center" textRotation="90"/>
    </xf>
    <xf numFmtId="0" fontId="65" fillId="0" borderId="0" xfId="0" applyFont="1" applyAlignment="1">
      <alignment horizontal="right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31" xfId="0" applyFont="1" applyBorder="1" applyAlignment="1">
      <alignment vertical="center" textRotation="90"/>
    </xf>
    <xf numFmtId="0" fontId="62" fillId="0" borderId="40" xfId="0" applyFont="1" applyBorder="1" applyAlignment="1">
      <alignment vertical="center" textRotation="90"/>
    </xf>
    <xf numFmtId="0" fontId="62" fillId="0" borderId="32" xfId="0" applyFont="1" applyBorder="1" applyAlignment="1">
      <alignment vertical="center" textRotation="90"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75" zoomScaleNormal="175" zoomScalePageLayoutView="0" workbookViewId="0" topLeftCell="A17">
      <selection activeCell="AT31" sqref="AT31"/>
    </sheetView>
  </sheetViews>
  <sheetFormatPr defaultColWidth="9.00390625" defaultRowHeight="12.75"/>
  <cols>
    <col min="1" max="1" width="2.75390625" style="71" customWidth="1"/>
    <col min="2" max="9" width="2.375" style="71" customWidth="1"/>
    <col min="10" max="10" width="3.375" style="71" customWidth="1"/>
    <col min="11" max="11" width="3.125" style="71" customWidth="1"/>
    <col min="12" max="36" width="2.375" style="71" customWidth="1"/>
    <col min="37" max="37" width="2.875" style="71" customWidth="1"/>
    <col min="38" max="53" width="2.375" style="71" customWidth="1"/>
    <col min="54" max="16384" width="9.125" style="71" customWidth="1"/>
  </cols>
  <sheetData>
    <row r="1" spans="2:39" s="57" customFormat="1" ht="12">
      <c r="B1" s="189" t="s">
        <v>250</v>
      </c>
      <c r="C1" s="185"/>
      <c r="D1" s="185"/>
      <c r="E1" s="185"/>
      <c r="F1" s="185"/>
      <c r="G1" s="185"/>
      <c r="H1" s="185"/>
      <c r="I1" s="185"/>
      <c r="J1" s="185"/>
      <c r="K1" s="185"/>
      <c r="O1" s="185" t="s">
        <v>0</v>
      </c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M1" s="57" t="s">
        <v>251</v>
      </c>
    </row>
    <row r="2" spans="10:39" s="57" customFormat="1" ht="12.75">
      <c r="J2" s="189" t="s">
        <v>252</v>
      </c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M2" s="57" t="s">
        <v>253</v>
      </c>
    </row>
    <row r="3" spans="2:39" s="57" customFormat="1" ht="12">
      <c r="B3" s="185" t="s">
        <v>254</v>
      </c>
      <c r="C3" s="185"/>
      <c r="D3" s="185"/>
      <c r="E3" s="185"/>
      <c r="F3" s="185"/>
      <c r="G3" s="185"/>
      <c r="H3" s="185"/>
      <c r="I3" s="185"/>
      <c r="J3" s="185"/>
      <c r="K3" s="185"/>
      <c r="O3" s="189" t="s">
        <v>1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M3" s="57" t="s">
        <v>255</v>
      </c>
    </row>
    <row r="4" spans="3:36" s="57" customFormat="1" ht="12">
      <c r="C4" s="58"/>
      <c r="D4" s="58"/>
      <c r="E4" s="58"/>
      <c r="F4" s="57" t="s">
        <v>256</v>
      </c>
      <c r="O4" s="185" t="s">
        <v>257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5:36" s="57" customFormat="1" ht="12">
      <c r="O5" s="185" t="s">
        <v>258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</row>
    <row r="6" spans="15:36" s="57" customFormat="1" ht="12">
      <c r="O6" s="185" t="s">
        <v>259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5:36" s="57" customFormat="1" ht="12">
      <c r="O7" s="185" t="s">
        <v>260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5:36" s="57" customFormat="1" ht="12">
      <c r="O8" s="185" t="s">
        <v>274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="57" customFormat="1" ht="12"/>
    <row r="10" spans="1:53" s="57" customFormat="1" ht="12.75" thickBot="1">
      <c r="A10" s="157" t="s">
        <v>54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</row>
    <row r="11" spans="1:53" s="59" customFormat="1" ht="18" customHeight="1" thickBot="1">
      <c r="A11" s="186" t="s">
        <v>2</v>
      </c>
      <c r="B11" s="176" t="s">
        <v>3</v>
      </c>
      <c r="C11" s="176"/>
      <c r="D11" s="176"/>
      <c r="E11" s="177"/>
      <c r="F11" s="178" t="s">
        <v>55</v>
      </c>
      <c r="G11" s="176" t="s">
        <v>4</v>
      </c>
      <c r="H11" s="176"/>
      <c r="I11" s="176"/>
      <c r="J11" s="179" t="s">
        <v>56</v>
      </c>
      <c r="K11" s="182" t="s">
        <v>5</v>
      </c>
      <c r="L11" s="183"/>
      <c r="M11" s="183"/>
      <c r="N11" s="184"/>
      <c r="O11" s="176" t="s">
        <v>6</v>
      </c>
      <c r="P11" s="176"/>
      <c r="Q11" s="176"/>
      <c r="R11" s="177"/>
      <c r="S11" s="178" t="s">
        <v>57</v>
      </c>
      <c r="T11" s="176" t="s">
        <v>7</v>
      </c>
      <c r="U11" s="176"/>
      <c r="V11" s="176"/>
      <c r="W11" s="179" t="s">
        <v>58</v>
      </c>
      <c r="X11" s="176" t="s">
        <v>8</v>
      </c>
      <c r="Y11" s="176"/>
      <c r="Z11" s="176"/>
      <c r="AA11" s="179" t="s">
        <v>59</v>
      </c>
      <c r="AB11" s="176" t="s">
        <v>9</v>
      </c>
      <c r="AC11" s="176"/>
      <c r="AD11" s="176"/>
      <c r="AE11" s="177"/>
      <c r="AF11" s="178" t="s">
        <v>60</v>
      </c>
      <c r="AG11" s="176" t="s">
        <v>10</v>
      </c>
      <c r="AH11" s="176"/>
      <c r="AI11" s="176"/>
      <c r="AJ11" s="179" t="s">
        <v>61</v>
      </c>
      <c r="AK11" s="182" t="s">
        <v>11</v>
      </c>
      <c r="AL11" s="183"/>
      <c r="AM11" s="183"/>
      <c r="AN11" s="184"/>
      <c r="AO11" s="176" t="s">
        <v>12</v>
      </c>
      <c r="AP11" s="176"/>
      <c r="AQ11" s="176"/>
      <c r="AR11" s="177"/>
      <c r="AS11" s="178" t="s">
        <v>62</v>
      </c>
      <c r="AT11" s="176" t="s">
        <v>13</v>
      </c>
      <c r="AU11" s="176"/>
      <c r="AV11" s="176"/>
      <c r="AW11" s="179" t="s">
        <v>63</v>
      </c>
      <c r="AX11" s="176" t="s">
        <v>14</v>
      </c>
      <c r="AY11" s="176"/>
      <c r="AZ11" s="176"/>
      <c r="BA11" s="176"/>
    </row>
    <row r="12" spans="1:53" s="59" customFormat="1" ht="27" thickBot="1">
      <c r="A12" s="187"/>
      <c r="B12" s="60" t="s">
        <v>15</v>
      </c>
      <c r="C12" s="61" t="s">
        <v>64</v>
      </c>
      <c r="D12" s="61" t="s">
        <v>65</v>
      </c>
      <c r="E12" s="62" t="s">
        <v>73</v>
      </c>
      <c r="F12" s="178"/>
      <c r="G12" s="60" t="s">
        <v>66</v>
      </c>
      <c r="H12" s="61" t="s">
        <v>67</v>
      </c>
      <c r="I12" s="62" t="s">
        <v>68</v>
      </c>
      <c r="J12" s="180"/>
      <c r="K12" s="63" t="s">
        <v>69</v>
      </c>
      <c r="L12" s="64" t="s">
        <v>70</v>
      </c>
      <c r="M12" s="64" t="s">
        <v>71</v>
      </c>
      <c r="N12" s="65" t="s">
        <v>72</v>
      </c>
      <c r="O12" s="66" t="s">
        <v>15</v>
      </c>
      <c r="P12" s="67" t="s">
        <v>64</v>
      </c>
      <c r="Q12" s="67" t="s">
        <v>65</v>
      </c>
      <c r="R12" s="68" t="s">
        <v>73</v>
      </c>
      <c r="S12" s="178"/>
      <c r="T12" s="66" t="s">
        <v>74</v>
      </c>
      <c r="U12" s="67" t="s">
        <v>75</v>
      </c>
      <c r="V12" s="68" t="s">
        <v>76</v>
      </c>
      <c r="W12" s="179"/>
      <c r="X12" s="66" t="s">
        <v>77</v>
      </c>
      <c r="Y12" s="67" t="s">
        <v>78</v>
      </c>
      <c r="Z12" s="68" t="s">
        <v>79</v>
      </c>
      <c r="AA12" s="179"/>
      <c r="AB12" s="60" t="s">
        <v>77</v>
      </c>
      <c r="AC12" s="61" t="s">
        <v>78</v>
      </c>
      <c r="AD12" s="61" t="s">
        <v>79</v>
      </c>
      <c r="AE12" s="62" t="s">
        <v>80</v>
      </c>
      <c r="AF12" s="158"/>
      <c r="AG12" s="60" t="s">
        <v>66</v>
      </c>
      <c r="AH12" s="61" t="s">
        <v>67</v>
      </c>
      <c r="AI12" s="62" t="s">
        <v>68</v>
      </c>
      <c r="AJ12" s="180"/>
      <c r="AK12" s="63" t="s">
        <v>81</v>
      </c>
      <c r="AL12" s="64" t="s">
        <v>82</v>
      </c>
      <c r="AM12" s="64" t="s">
        <v>83</v>
      </c>
      <c r="AN12" s="65" t="s">
        <v>84</v>
      </c>
      <c r="AO12" s="60" t="s">
        <v>15</v>
      </c>
      <c r="AP12" s="61" t="s">
        <v>64</v>
      </c>
      <c r="AQ12" s="61" t="s">
        <v>65</v>
      </c>
      <c r="AR12" s="62" t="s">
        <v>73</v>
      </c>
      <c r="AS12" s="158"/>
      <c r="AT12" s="60" t="s">
        <v>66</v>
      </c>
      <c r="AU12" s="61" t="s">
        <v>67</v>
      </c>
      <c r="AV12" s="62" t="s">
        <v>68</v>
      </c>
      <c r="AW12" s="180"/>
      <c r="AX12" s="66" t="s">
        <v>77</v>
      </c>
      <c r="AY12" s="67" t="s">
        <v>78</v>
      </c>
      <c r="AZ12" s="67" t="s">
        <v>79</v>
      </c>
      <c r="BA12" s="68" t="s">
        <v>85</v>
      </c>
    </row>
    <row r="13" spans="1:53" s="59" customFormat="1" ht="15.75" thickBot="1">
      <c r="A13" s="188"/>
      <c r="B13" s="85">
        <v>1</v>
      </c>
      <c r="C13" s="86">
        <v>2</v>
      </c>
      <c r="D13" s="86">
        <v>3</v>
      </c>
      <c r="E13" s="87">
        <v>4</v>
      </c>
      <c r="F13" s="85">
        <v>5</v>
      </c>
      <c r="G13" s="86">
        <v>6</v>
      </c>
      <c r="H13" s="86">
        <v>7</v>
      </c>
      <c r="I13" s="87">
        <v>8</v>
      </c>
      <c r="J13" s="85">
        <v>9</v>
      </c>
      <c r="K13" s="88">
        <v>10</v>
      </c>
      <c r="L13" s="86">
        <v>11</v>
      </c>
      <c r="M13" s="88">
        <v>12</v>
      </c>
      <c r="N13" s="87">
        <v>13</v>
      </c>
      <c r="O13" s="89">
        <v>14</v>
      </c>
      <c r="P13" s="86">
        <v>15</v>
      </c>
      <c r="Q13" s="86">
        <v>16</v>
      </c>
      <c r="R13" s="87">
        <v>17</v>
      </c>
      <c r="S13" s="85">
        <v>18</v>
      </c>
      <c r="T13" s="86">
        <v>19</v>
      </c>
      <c r="U13" s="86">
        <v>20</v>
      </c>
      <c r="V13" s="86">
        <v>21</v>
      </c>
      <c r="W13" s="87">
        <v>22</v>
      </c>
      <c r="X13" s="85">
        <v>23</v>
      </c>
      <c r="Y13" s="86">
        <v>24</v>
      </c>
      <c r="Z13" s="86">
        <v>25</v>
      </c>
      <c r="AA13" s="87">
        <v>26</v>
      </c>
      <c r="AB13" s="85">
        <v>27</v>
      </c>
      <c r="AC13" s="86">
        <v>28</v>
      </c>
      <c r="AD13" s="86">
        <v>29</v>
      </c>
      <c r="AE13" s="87">
        <v>30</v>
      </c>
      <c r="AF13" s="85">
        <v>31</v>
      </c>
      <c r="AG13" s="86">
        <v>32</v>
      </c>
      <c r="AH13" s="86">
        <v>33</v>
      </c>
      <c r="AI13" s="87">
        <v>34</v>
      </c>
      <c r="AJ13" s="85">
        <v>35</v>
      </c>
      <c r="AK13" s="86">
        <v>36</v>
      </c>
      <c r="AL13" s="86">
        <v>37</v>
      </c>
      <c r="AM13" s="86">
        <v>38</v>
      </c>
      <c r="AN13" s="87">
        <v>39</v>
      </c>
      <c r="AO13" s="85">
        <v>40</v>
      </c>
      <c r="AP13" s="86">
        <v>41</v>
      </c>
      <c r="AQ13" s="86">
        <v>42</v>
      </c>
      <c r="AR13" s="87">
        <v>43</v>
      </c>
      <c r="AS13" s="85">
        <v>44</v>
      </c>
      <c r="AT13" s="86">
        <v>45</v>
      </c>
      <c r="AU13" s="86">
        <v>46</v>
      </c>
      <c r="AV13" s="86">
        <v>47</v>
      </c>
      <c r="AW13" s="87">
        <v>48</v>
      </c>
      <c r="AX13" s="85">
        <v>49</v>
      </c>
      <c r="AY13" s="86">
        <v>50</v>
      </c>
      <c r="AZ13" s="86">
        <v>51</v>
      </c>
      <c r="BA13" s="87">
        <v>52</v>
      </c>
    </row>
    <row r="14" spans="1:53" s="59" customFormat="1" ht="15.75" thickBot="1">
      <c r="A14" s="84">
        <v>1</v>
      </c>
      <c r="B14" s="69"/>
      <c r="C14" s="69"/>
      <c r="D14" s="69"/>
      <c r="E14" s="69"/>
      <c r="F14" s="69"/>
      <c r="G14" s="69"/>
      <c r="H14" s="69"/>
      <c r="I14" s="69"/>
      <c r="J14" s="82" t="s">
        <v>275</v>
      </c>
      <c r="K14" s="82" t="s">
        <v>275</v>
      </c>
      <c r="L14" s="82" t="s">
        <v>275</v>
      </c>
      <c r="M14" s="82" t="s">
        <v>275</v>
      </c>
      <c r="N14" s="83"/>
      <c r="O14" s="83"/>
      <c r="P14" s="83"/>
      <c r="Q14" s="83"/>
      <c r="R14" s="69" t="s">
        <v>18</v>
      </c>
      <c r="S14" s="69" t="s">
        <v>18</v>
      </c>
      <c r="T14" s="69" t="s">
        <v>18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 t="s">
        <v>261</v>
      </c>
      <c r="AL14" s="82" t="s">
        <v>275</v>
      </c>
      <c r="AM14" s="82" t="s">
        <v>275</v>
      </c>
      <c r="AN14" s="82" t="s">
        <v>275</v>
      </c>
      <c r="AO14" s="83" t="s">
        <v>275</v>
      </c>
      <c r="AP14" s="83"/>
      <c r="AQ14" s="83"/>
      <c r="AR14" s="83"/>
      <c r="AS14" s="69" t="s">
        <v>18</v>
      </c>
      <c r="AT14" s="69" t="s">
        <v>18</v>
      </c>
      <c r="AU14" s="69" t="s">
        <v>18</v>
      </c>
      <c r="AV14" s="69" t="s">
        <v>18</v>
      </c>
      <c r="AW14" s="69" t="s">
        <v>18</v>
      </c>
      <c r="AX14" s="69" t="s">
        <v>18</v>
      </c>
      <c r="AY14" s="69" t="s">
        <v>18</v>
      </c>
      <c r="AZ14" s="69" t="s">
        <v>18</v>
      </c>
      <c r="BA14" s="69" t="s">
        <v>18</v>
      </c>
    </row>
    <row r="15" spans="1:53" s="59" customFormat="1" ht="15.75" thickBot="1">
      <c r="A15" s="84">
        <v>2</v>
      </c>
      <c r="B15" s="69"/>
      <c r="C15" s="69"/>
      <c r="D15" s="69"/>
      <c r="E15" s="69"/>
      <c r="F15" s="69"/>
      <c r="G15" s="69"/>
      <c r="H15" s="69"/>
      <c r="I15" s="69"/>
      <c r="J15" s="82" t="s">
        <v>275</v>
      </c>
      <c r="K15" s="82" t="s">
        <v>275</v>
      </c>
      <c r="L15" s="82" t="s">
        <v>275</v>
      </c>
      <c r="M15" s="82" t="s">
        <v>275</v>
      </c>
      <c r="N15" s="83"/>
      <c r="O15" s="83"/>
      <c r="P15" s="83"/>
      <c r="Q15" s="83"/>
      <c r="R15" s="69" t="s">
        <v>18</v>
      </c>
      <c r="S15" s="69" t="s">
        <v>18</v>
      </c>
      <c r="T15" s="69" t="s">
        <v>18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 t="s">
        <v>261</v>
      </c>
      <c r="AL15" s="82" t="s">
        <v>275</v>
      </c>
      <c r="AM15" s="82" t="s">
        <v>275</v>
      </c>
      <c r="AN15" s="82" t="s">
        <v>275</v>
      </c>
      <c r="AO15" s="83" t="s">
        <v>275</v>
      </c>
      <c r="AP15" s="83"/>
      <c r="AQ15" s="83"/>
      <c r="AR15" s="83"/>
      <c r="AS15" s="69" t="s">
        <v>18</v>
      </c>
      <c r="AT15" s="69" t="s">
        <v>18</v>
      </c>
      <c r="AU15" s="69" t="s">
        <v>18</v>
      </c>
      <c r="AV15" s="69" t="s">
        <v>18</v>
      </c>
      <c r="AW15" s="69" t="s">
        <v>18</v>
      </c>
      <c r="AX15" s="69" t="s">
        <v>18</v>
      </c>
      <c r="AY15" s="69" t="s">
        <v>18</v>
      </c>
      <c r="AZ15" s="69" t="s">
        <v>18</v>
      </c>
      <c r="BA15" s="69" t="s">
        <v>18</v>
      </c>
    </row>
    <row r="16" spans="1:53" s="59" customFormat="1" ht="15.75" thickBot="1">
      <c r="A16" s="84">
        <v>3</v>
      </c>
      <c r="B16" s="69"/>
      <c r="C16" s="69"/>
      <c r="D16" s="69"/>
      <c r="E16" s="69"/>
      <c r="F16" s="69"/>
      <c r="G16" s="69"/>
      <c r="H16" s="69"/>
      <c r="I16" s="69"/>
      <c r="J16" s="82" t="s">
        <v>275</v>
      </c>
      <c r="K16" s="82" t="s">
        <v>275</v>
      </c>
      <c r="L16" s="82" t="s">
        <v>275</v>
      </c>
      <c r="M16" s="82" t="s">
        <v>275</v>
      </c>
      <c r="N16" s="83"/>
      <c r="O16" s="83"/>
      <c r="P16" s="83"/>
      <c r="Q16" s="83"/>
      <c r="R16" s="69" t="s">
        <v>18</v>
      </c>
      <c r="S16" s="69" t="s">
        <v>18</v>
      </c>
      <c r="T16" s="69" t="s">
        <v>18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  <c r="AH16" s="70"/>
      <c r="AI16" s="69" t="s">
        <v>262</v>
      </c>
      <c r="AJ16" s="69" t="s">
        <v>262</v>
      </c>
      <c r="AK16" s="69" t="s">
        <v>261</v>
      </c>
      <c r="AL16" s="82" t="s">
        <v>275</v>
      </c>
      <c r="AM16" s="82" t="s">
        <v>275</v>
      </c>
      <c r="AN16" s="82" t="s">
        <v>275</v>
      </c>
      <c r="AO16" s="83" t="s">
        <v>275</v>
      </c>
      <c r="AP16" s="83"/>
      <c r="AQ16" s="83"/>
      <c r="AR16" s="83"/>
      <c r="AS16" s="69" t="s">
        <v>18</v>
      </c>
      <c r="AT16" s="69" t="s">
        <v>18</v>
      </c>
      <c r="AU16" s="69" t="s">
        <v>18</v>
      </c>
      <c r="AV16" s="69" t="s">
        <v>18</v>
      </c>
      <c r="AW16" s="69" t="s">
        <v>18</v>
      </c>
      <c r="AX16" s="69" t="s">
        <v>18</v>
      </c>
      <c r="AY16" s="69" t="s">
        <v>18</v>
      </c>
      <c r="AZ16" s="69" t="s">
        <v>18</v>
      </c>
      <c r="BA16" s="69" t="s">
        <v>18</v>
      </c>
    </row>
    <row r="17" spans="1:53" s="59" customFormat="1" ht="15.75" thickBot="1">
      <c r="A17" s="84">
        <v>4</v>
      </c>
      <c r="B17" s="69"/>
      <c r="C17" s="69"/>
      <c r="D17" s="69"/>
      <c r="E17" s="69"/>
      <c r="F17" s="69"/>
      <c r="G17" s="69"/>
      <c r="H17" s="69"/>
      <c r="I17" s="70"/>
      <c r="J17" s="82" t="s">
        <v>275</v>
      </c>
      <c r="K17" s="82" t="s">
        <v>275</v>
      </c>
      <c r="L17" s="82" t="s">
        <v>275</v>
      </c>
      <c r="M17" s="82" t="s">
        <v>275</v>
      </c>
      <c r="N17" s="83"/>
      <c r="O17" s="83"/>
      <c r="P17" s="83"/>
      <c r="Q17" s="83"/>
      <c r="R17" s="69" t="s">
        <v>18</v>
      </c>
      <c r="S17" s="69" t="s">
        <v>18</v>
      </c>
      <c r="T17" s="69" t="s">
        <v>18</v>
      </c>
      <c r="U17" s="70"/>
      <c r="V17" s="70"/>
      <c r="W17" s="70"/>
      <c r="X17" s="70"/>
      <c r="Y17" s="70"/>
      <c r="Z17" s="70"/>
      <c r="AA17" s="69"/>
      <c r="AB17" s="69" t="s">
        <v>263</v>
      </c>
      <c r="AC17" s="69" t="s">
        <v>263</v>
      </c>
      <c r="AD17" s="69" t="s">
        <v>263</v>
      </c>
      <c r="AE17" s="70" t="s">
        <v>263</v>
      </c>
      <c r="AF17" s="70" t="s">
        <v>263</v>
      </c>
      <c r="AG17" s="70" t="s">
        <v>263</v>
      </c>
      <c r="AH17" s="70"/>
      <c r="AI17" s="70"/>
      <c r="AJ17" s="69"/>
      <c r="AK17" s="69"/>
      <c r="AL17" s="82" t="s">
        <v>275</v>
      </c>
      <c r="AM17" s="82" t="s">
        <v>275</v>
      </c>
      <c r="AN17" s="82" t="s">
        <v>275</v>
      </c>
      <c r="AO17" s="82" t="s">
        <v>275</v>
      </c>
      <c r="AP17" s="82" t="s">
        <v>276</v>
      </c>
      <c r="AQ17" s="82" t="s">
        <v>276</v>
      </c>
      <c r="AR17" s="82" t="s">
        <v>276</v>
      </c>
      <c r="AS17" s="90"/>
      <c r="AT17" s="69"/>
      <c r="AU17" s="69"/>
      <c r="AV17" s="69"/>
      <c r="AW17" s="69"/>
      <c r="AX17" s="69"/>
      <c r="AY17" s="69"/>
      <c r="AZ17" s="69"/>
      <c r="BA17" s="69"/>
    </row>
    <row r="18" ht="9.75" customHeight="1" thickBot="1"/>
    <row r="19" spans="1:44" ht="13.5" customHeight="1" thickBot="1">
      <c r="A19" s="181" t="s">
        <v>16</v>
      </c>
      <c r="B19" s="181"/>
      <c r="C19" s="181"/>
      <c r="D19" s="72"/>
      <c r="E19" s="73"/>
      <c r="G19" s="72" t="s">
        <v>264</v>
      </c>
      <c r="N19" s="74" t="s">
        <v>20</v>
      </c>
      <c r="O19" s="72" t="s">
        <v>87</v>
      </c>
      <c r="U19" s="74" t="s">
        <v>19</v>
      </c>
      <c r="W19" s="72" t="s">
        <v>88</v>
      </c>
      <c r="Z19" s="75" t="s">
        <v>265</v>
      </c>
      <c r="AA19" s="76"/>
      <c r="AB19" s="77" t="s">
        <v>89</v>
      </c>
      <c r="AC19" s="76"/>
      <c r="AD19" s="76"/>
      <c r="AE19" s="76"/>
      <c r="AF19" s="74" t="s">
        <v>266</v>
      </c>
      <c r="AG19" s="72" t="s">
        <v>267</v>
      </c>
      <c r="AH19" s="77"/>
      <c r="AI19" s="77"/>
      <c r="AJ19" s="77"/>
      <c r="AK19" s="76"/>
      <c r="AL19" s="76"/>
      <c r="AM19" s="76"/>
      <c r="AN19" s="74" t="s">
        <v>86</v>
      </c>
      <c r="AO19" s="76"/>
      <c r="AP19" s="77" t="s">
        <v>90</v>
      </c>
      <c r="AQ19" s="76"/>
      <c r="AR19" s="76"/>
    </row>
    <row r="21" spans="2:53" s="78" customFormat="1" ht="12.75" thickBot="1">
      <c r="B21" s="78" t="s">
        <v>277</v>
      </c>
      <c r="U21" s="157" t="s">
        <v>91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K21" s="157" t="s">
        <v>92</v>
      </c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3" s="79" customFormat="1" ht="34.5" customHeight="1" thickBot="1">
      <c r="A22" s="158" t="s">
        <v>2</v>
      </c>
      <c r="B22" s="158" t="s">
        <v>33</v>
      </c>
      <c r="C22" s="140" t="s">
        <v>278</v>
      </c>
      <c r="D22" s="142"/>
      <c r="E22" s="161" t="s">
        <v>279</v>
      </c>
      <c r="F22" s="162"/>
      <c r="G22" s="167" t="s">
        <v>268</v>
      </c>
      <c r="H22" s="168"/>
      <c r="I22" s="140" t="s">
        <v>269</v>
      </c>
      <c r="J22" s="142"/>
      <c r="K22" s="167" t="s">
        <v>270</v>
      </c>
      <c r="L22" s="173"/>
      <c r="M22" s="168"/>
      <c r="N22" s="167" t="s">
        <v>271</v>
      </c>
      <c r="O22" s="168"/>
      <c r="P22" s="140" t="s">
        <v>34</v>
      </c>
      <c r="Q22" s="141"/>
      <c r="R22" s="142"/>
      <c r="U22" s="91" t="s">
        <v>32</v>
      </c>
      <c r="V22" s="92"/>
      <c r="W22" s="92"/>
      <c r="X22" s="92"/>
      <c r="Y22" s="92"/>
      <c r="Z22" s="92"/>
      <c r="AA22" s="92"/>
      <c r="AB22" s="92"/>
      <c r="AC22" s="93"/>
      <c r="AD22" s="149" t="s">
        <v>33</v>
      </c>
      <c r="AE22" s="149"/>
      <c r="AF22" s="109" t="s">
        <v>94</v>
      </c>
      <c r="AG22" s="110"/>
      <c r="AH22" s="111" t="s">
        <v>95</v>
      </c>
      <c r="AI22" s="112"/>
      <c r="AK22" s="106" t="s">
        <v>96</v>
      </c>
      <c r="AL22" s="107"/>
      <c r="AM22" s="107"/>
      <c r="AN22" s="107"/>
      <c r="AO22" s="107"/>
      <c r="AP22" s="107"/>
      <c r="AQ22" s="108"/>
      <c r="AR22" s="106" t="s">
        <v>272</v>
      </c>
      <c r="AS22" s="107"/>
      <c r="AT22" s="107"/>
      <c r="AU22" s="108"/>
      <c r="AV22" s="109" t="s">
        <v>33</v>
      </c>
      <c r="AW22" s="110"/>
      <c r="AX22" s="109" t="s">
        <v>94</v>
      </c>
      <c r="AY22" s="110"/>
      <c r="AZ22" s="111" t="s">
        <v>95</v>
      </c>
      <c r="BA22" s="112"/>
    </row>
    <row r="23" spans="1:53" s="79" customFormat="1" ht="15.75" customHeight="1" thickBot="1">
      <c r="A23" s="159"/>
      <c r="B23" s="159"/>
      <c r="C23" s="143"/>
      <c r="D23" s="145"/>
      <c r="E23" s="163"/>
      <c r="F23" s="164"/>
      <c r="G23" s="169"/>
      <c r="H23" s="170"/>
      <c r="I23" s="143"/>
      <c r="J23" s="145"/>
      <c r="K23" s="169"/>
      <c r="L23" s="174"/>
      <c r="M23" s="170"/>
      <c r="N23" s="169"/>
      <c r="O23" s="170"/>
      <c r="P23" s="143"/>
      <c r="Q23" s="144"/>
      <c r="R23" s="145"/>
      <c r="U23" s="113" t="s">
        <v>17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5"/>
      <c r="AK23" s="116" t="s">
        <v>97</v>
      </c>
      <c r="AL23" s="117"/>
      <c r="AM23" s="117"/>
      <c r="AN23" s="117"/>
      <c r="AO23" s="117"/>
      <c r="AP23" s="117"/>
      <c r="AQ23" s="118"/>
      <c r="AR23" s="125" t="s">
        <v>286</v>
      </c>
      <c r="AS23" s="126"/>
      <c r="AT23" s="126"/>
      <c r="AU23" s="127"/>
      <c r="AV23" s="134">
        <v>8</v>
      </c>
      <c r="AW23" s="135"/>
      <c r="AX23" s="134">
        <v>2</v>
      </c>
      <c r="AY23" s="135"/>
      <c r="AZ23" s="134">
        <v>3</v>
      </c>
      <c r="BA23" s="135"/>
    </row>
    <row r="24" spans="1:53" s="79" customFormat="1" ht="14.25" customHeight="1">
      <c r="A24" s="159"/>
      <c r="B24" s="159"/>
      <c r="C24" s="143"/>
      <c r="D24" s="145"/>
      <c r="E24" s="163"/>
      <c r="F24" s="164"/>
      <c r="G24" s="169"/>
      <c r="H24" s="170"/>
      <c r="I24" s="143"/>
      <c r="J24" s="145"/>
      <c r="K24" s="169"/>
      <c r="L24" s="174"/>
      <c r="M24" s="170"/>
      <c r="N24" s="169"/>
      <c r="O24" s="170"/>
      <c r="P24" s="143"/>
      <c r="Q24" s="144"/>
      <c r="R24" s="145"/>
      <c r="U24" s="116" t="s">
        <v>273</v>
      </c>
      <c r="V24" s="117"/>
      <c r="W24" s="117"/>
      <c r="X24" s="117"/>
      <c r="Y24" s="117"/>
      <c r="Z24" s="117"/>
      <c r="AA24" s="117"/>
      <c r="AB24" s="150"/>
      <c r="AC24" s="151"/>
      <c r="AD24" s="134">
        <v>6</v>
      </c>
      <c r="AE24" s="135"/>
      <c r="AF24" s="134">
        <v>2</v>
      </c>
      <c r="AG24" s="135"/>
      <c r="AH24" s="134">
        <v>3</v>
      </c>
      <c r="AI24" s="135"/>
      <c r="AK24" s="119"/>
      <c r="AL24" s="120"/>
      <c r="AM24" s="120"/>
      <c r="AN24" s="120"/>
      <c r="AO24" s="120"/>
      <c r="AP24" s="120"/>
      <c r="AQ24" s="121"/>
      <c r="AR24" s="128"/>
      <c r="AS24" s="129"/>
      <c r="AT24" s="129"/>
      <c r="AU24" s="130"/>
      <c r="AV24" s="136"/>
      <c r="AW24" s="137"/>
      <c r="AX24" s="136"/>
      <c r="AY24" s="137"/>
      <c r="AZ24" s="136"/>
      <c r="BA24" s="137"/>
    </row>
    <row r="25" spans="1:53" s="80" customFormat="1" ht="12" thickBot="1">
      <c r="A25" s="159"/>
      <c r="B25" s="159"/>
      <c r="C25" s="143"/>
      <c r="D25" s="145"/>
      <c r="E25" s="163"/>
      <c r="F25" s="164"/>
      <c r="G25" s="169"/>
      <c r="H25" s="170"/>
      <c r="I25" s="143"/>
      <c r="J25" s="145"/>
      <c r="K25" s="169"/>
      <c r="L25" s="174"/>
      <c r="M25" s="170"/>
      <c r="N25" s="169"/>
      <c r="O25" s="170"/>
      <c r="P25" s="143"/>
      <c r="Q25" s="144"/>
      <c r="R25" s="145"/>
      <c r="U25" s="152"/>
      <c r="V25" s="153"/>
      <c r="W25" s="153"/>
      <c r="X25" s="153"/>
      <c r="Y25" s="153"/>
      <c r="Z25" s="153"/>
      <c r="AA25" s="153"/>
      <c r="AB25" s="153"/>
      <c r="AC25" s="154"/>
      <c r="AD25" s="155"/>
      <c r="AE25" s="156"/>
      <c r="AF25" s="155"/>
      <c r="AG25" s="156"/>
      <c r="AH25" s="155"/>
      <c r="AI25" s="156"/>
      <c r="AK25" s="119"/>
      <c r="AL25" s="120"/>
      <c r="AM25" s="120"/>
      <c r="AN25" s="120"/>
      <c r="AO25" s="120"/>
      <c r="AP25" s="120"/>
      <c r="AQ25" s="121"/>
      <c r="AR25" s="128"/>
      <c r="AS25" s="129"/>
      <c r="AT25" s="129"/>
      <c r="AU25" s="130"/>
      <c r="AV25" s="136"/>
      <c r="AW25" s="137"/>
      <c r="AX25" s="136"/>
      <c r="AY25" s="137"/>
      <c r="AZ25" s="136"/>
      <c r="BA25" s="137"/>
    </row>
    <row r="26" spans="1:53" s="80" customFormat="1" ht="12" thickBot="1">
      <c r="A26" s="160"/>
      <c r="B26" s="160"/>
      <c r="C26" s="146"/>
      <c r="D26" s="148"/>
      <c r="E26" s="165"/>
      <c r="F26" s="166"/>
      <c r="G26" s="171"/>
      <c r="H26" s="172"/>
      <c r="I26" s="146"/>
      <c r="J26" s="148"/>
      <c r="K26" s="171"/>
      <c r="L26" s="175"/>
      <c r="M26" s="172"/>
      <c r="N26" s="171"/>
      <c r="O26" s="172"/>
      <c r="P26" s="146"/>
      <c r="Q26" s="147"/>
      <c r="R26" s="148"/>
      <c r="U26" s="100" t="s">
        <v>98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2"/>
      <c r="AK26" s="119"/>
      <c r="AL26" s="120"/>
      <c r="AM26" s="120"/>
      <c r="AN26" s="120"/>
      <c r="AO26" s="120"/>
      <c r="AP26" s="120"/>
      <c r="AQ26" s="121"/>
      <c r="AR26" s="128"/>
      <c r="AS26" s="129"/>
      <c r="AT26" s="129"/>
      <c r="AU26" s="130"/>
      <c r="AV26" s="136"/>
      <c r="AW26" s="137"/>
      <c r="AX26" s="136"/>
      <c r="AY26" s="137"/>
      <c r="AZ26" s="136"/>
      <c r="BA26" s="137"/>
    </row>
    <row r="27" spans="1:53" s="80" customFormat="1" ht="12" thickBot="1">
      <c r="A27" s="98">
        <v>1</v>
      </c>
      <c r="B27" s="81">
        <v>1</v>
      </c>
      <c r="C27" s="91">
        <v>100</v>
      </c>
      <c r="D27" s="93"/>
      <c r="E27" s="91">
        <v>15</v>
      </c>
      <c r="F27" s="93"/>
      <c r="G27" s="91"/>
      <c r="H27" s="93"/>
      <c r="I27" s="91"/>
      <c r="J27" s="93"/>
      <c r="K27" s="91"/>
      <c r="L27" s="92"/>
      <c r="M27" s="93"/>
      <c r="N27" s="91">
        <v>15</v>
      </c>
      <c r="O27" s="93"/>
      <c r="P27" s="91">
        <f>C27+E27+G27+I27+K27+N27</f>
        <v>130</v>
      </c>
      <c r="Q27" s="92"/>
      <c r="R27" s="93"/>
      <c r="U27" s="103"/>
      <c r="V27" s="104"/>
      <c r="W27" s="104"/>
      <c r="X27" s="104"/>
      <c r="Y27" s="104"/>
      <c r="Z27" s="104"/>
      <c r="AA27" s="104"/>
      <c r="AB27" s="104"/>
      <c r="AC27" s="105"/>
      <c r="AD27" s="91">
        <v>8</v>
      </c>
      <c r="AE27" s="93"/>
      <c r="AF27" s="91">
        <v>6</v>
      </c>
      <c r="AG27" s="93"/>
      <c r="AH27" s="91">
        <v>9</v>
      </c>
      <c r="AI27" s="93"/>
      <c r="AK27" s="122"/>
      <c r="AL27" s="123"/>
      <c r="AM27" s="123"/>
      <c r="AN27" s="123"/>
      <c r="AO27" s="123"/>
      <c r="AP27" s="123"/>
      <c r="AQ27" s="124"/>
      <c r="AR27" s="131"/>
      <c r="AS27" s="132"/>
      <c r="AT27" s="132"/>
      <c r="AU27" s="133"/>
      <c r="AV27" s="138"/>
      <c r="AW27" s="139"/>
      <c r="AX27" s="138"/>
      <c r="AY27" s="139"/>
      <c r="AZ27" s="138"/>
      <c r="BA27" s="139"/>
    </row>
    <row r="28" spans="1:18" s="80" customFormat="1" ht="12" thickBot="1">
      <c r="A28" s="99"/>
      <c r="B28" s="81">
        <v>2</v>
      </c>
      <c r="C28" s="91">
        <v>155</v>
      </c>
      <c r="D28" s="93"/>
      <c r="E28" s="91">
        <v>15</v>
      </c>
      <c r="F28" s="93"/>
      <c r="G28" s="91"/>
      <c r="H28" s="93"/>
      <c r="I28" s="91"/>
      <c r="J28" s="93"/>
      <c r="K28" s="91"/>
      <c r="L28" s="92"/>
      <c r="M28" s="93"/>
      <c r="N28" s="91">
        <v>65</v>
      </c>
      <c r="O28" s="93"/>
      <c r="P28" s="91">
        <f aca="true" t="shared" si="0" ref="P28:P34">C28+E28+G28+I28+K28+N28</f>
        <v>235</v>
      </c>
      <c r="Q28" s="92"/>
      <c r="R28" s="93"/>
    </row>
    <row r="29" spans="1:18" s="80" customFormat="1" ht="12" thickBot="1">
      <c r="A29" s="98">
        <v>2</v>
      </c>
      <c r="B29" s="81">
        <v>3</v>
      </c>
      <c r="C29" s="91">
        <v>100</v>
      </c>
      <c r="D29" s="93"/>
      <c r="E29" s="91">
        <v>15</v>
      </c>
      <c r="F29" s="93"/>
      <c r="G29" s="91"/>
      <c r="H29" s="93"/>
      <c r="I29" s="91"/>
      <c r="J29" s="93"/>
      <c r="K29" s="91"/>
      <c r="L29" s="92"/>
      <c r="M29" s="93"/>
      <c r="N29" s="91">
        <v>15</v>
      </c>
      <c r="O29" s="93"/>
      <c r="P29" s="91">
        <f t="shared" si="0"/>
        <v>130</v>
      </c>
      <c r="Q29" s="92"/>
      <c r="R29" s="93"/>
    </row>
    <row r="30" spans="1:18" s="80" customFormat="1" ht="12" thickBot="1">
      <c r="A30" s="99"/>
      <c r="B30" s="81">
        <v>4</v>
      </c>
      <c r="C30" s="91">
        <v>155</v>
      </c>
      <c r="D30" s="93"/>
      <c r="E30" s="91">
        <v>15</v>
      </c>
      <c r="F30" s="93"/>
      <c r="G30" s="91"/>
      <c r="H30" s="93"/>
      <c r="I30" s="91"/>
      <c r="J30" s="93"/>
      <c r="K30" s="91"/>
      <c r="L30" s="92"/>
      <c r="M30" s="93"/>
      <c r="N30" s="91">
        <v>65</v>
      </c>
      <c r="O30" s="93"/>
      <c r="P30" s="91">
        <f t="shared" si="0"/>
        <v>235</v>
      </c>
      <c r="Q30" s="92"/>
      <c r="R30" s="93"/>
    </row>
    <row r="31" spans="1:18" s="80" customFormat="1" ht="12" thickBot="1">
      <c r="A31" s="98">
        <v>3</v>
      </c>
      <c r="B31" s="81">
        <v>5</v>
      </c>
      <c r="C31" s="91">
        <v>95</v>
      </c>
      <c r="D31" s="93"/>
      <c r="E31" s="91">
        <v>20</v>
      </c>
      <c r="F31" s="93"/>
      <c r="G31" s="91"/>
      <c r="H31" s="93"/>
      <c r="I31" s="91"/>
      <c r="J31" s="93"/>
      <c r="K31" s="91"/>
      <c r="L31" s="92"/>
      <c r="M31" s="93"/>
      <c r="N31" s="91">
        <v>15</v>
      </c>
      <c r="O31" s="93"/>
      <c r="P31" s="91">
        <f t="shared" si="0"/>
        <v>130</v>
      </c>
      <c r="Q31" s="92"/>
      <c r="R31" s="93"/>
    </row>
    <row r="32" spans="1:18" s="80" customFormat="1" ht="12" thickBot="1">
      <c r="A32" s="99"/>
      <c r="B32" s="81">
        <v>6</v>
      </c>
      <c r="C32" s="91">
        <v>140</v>
      </c>
      <c r="D32" s="93"/>
      <c r="E32" s="91">
        <v>20</v>
      </c>
      <c r="F32" s="93"/>
      <c r="G32" s="91">
        <v>10</v>
      </c>
      <c r="H32" s="93"/>
      <c r="I32" s="91"/>
      <c r="J32" s="93"/>
      <c r="K32" s="91"/>
      <c r="L32" s="92"/>
      <c r="M32" s="93"/>
      <c r="N32" s="91">
        <v>65</v>
      </c>
      <c r="O32" s="93"/>
      <c r="P32" s="91">
        <f t="shared" si="0"/>
        <v>235</v>
      </c>
      <c r="Q32" s="92"/>
      <c r="R32" s="93"/>
    </row>
    <row r="33" spans="1:18" s="80" customFormat="1" ht="12" thickBot="1">
      <c r="A33" s="98">
        <v>4</v>
      </c>
      <c r="B33" s="81">
        <v>7</v>
      </c>
      <c r="C33" s="91">
        <v>95</v>
      </c>
      <c r="D33" s="93"/>
      <c r="E33" s="91">
        <v>20</v>
      </c>
      <c r="F33" s="93"/>
      <c r="G33" s="91"/>
      <c r="H33" s="93"/>
      <c r="I33" s="91"/>
      <c r="J33" s="93"/>
      <c r="K33" s="91"/>
      <c r="L33" s="92"/>
      <c r="M33" s="93"/>
      <c r="N33" s="91">
        <v>15</v>
      </c>
      <c r="O33" s="93"/>
      <c r="P33" s="91">
        <f t="shared" si="0"/>
        <v>130</v>
      </c>
      <c r="Q33" s="92"/>
      <c r="R33" s="93"/>
    </row>
    <row r="34" spans="1:18" s="80" customFormat="1" ht="13.5" thickBot="1">
      <c r="A34" s="99"/>
      <c r="B34" s="81">
        <v>8</v>
      </c>
      <c r="C34" s="91">
        <v>105</v>
      </c>
      <c r="D34" s="93"/>
      <c r="E34" s="91">
        <v>20</v>
      </c>
      <c r="F34" s="93"/>
      <c r="G34" s="91">
        <v>30</v>
      </c>
      <c r="H34" s="93"/>
      <c r="I34" s="91">
        <v>15</v>
      </c>
      <c r="J34" s="92"/>
      <c r="K34" s="96"/>
      <c r="L34" s="96"/>
      <c r="M34" s="97"/>
      <c r="N34" s="91"/>
      <c r="O34" s="93"/>
      <c r="P34" s="91">
        <f t="shared" si="0"/>
        <v>170</v>
      </c>
      <c r="Q34" s="92"/>
      <c r="R34" s="93"/>
    </row>
    <row r="35" spans="1:18" s="80" customFormat="1" ht="13.5" thickBot="1">
      <c r="A35" s="94" t="s">
        <v>34</v>
      </c>
      <c r="B35" s="95"/>
      <c r="C35" s="91">
        <f>C27+C28+C29+C30+C31+C32+C33+C34</f>
        <v>945</v>
      </c>
      <c r="D35" s="93"/>
      <c r="E35" s="91">
        <f>E27+E28+E29+E30+E31+E32+E33+E34</f>
        <v>140</v>
      </c>
      <c r="F35" s="93"/>
      <c r="G35" s="91">
        <f>G27+G28+G29+G30+G31+G32+G33+G34</f>
        <v>40</v>
      </c>
      <c r="H35" s="93"/>
      <c r="I35" s="91">
        <f>I27+I28+I29+I30+I31+I32+I33+I34</f>
        <v>15</v>
      </c>
      <c r="J35" s="92"/>
      <c r="K35" s="96"/>
      <c r="L35" s="96"/>
      <c r="M35" s="97"/>
      <c r="N35" s="91">
        <f>N27+N28+N29+N30+N31+N32+N33+N34</f>
        <v>255</v>
      </c>
      <c r="O35" s="93"/>
      <c r="P35" s="91">
        <f>P27+P28+P29+P30+P31+P32+P33+P34</f>
        <v>1395</v>
      </c>
      <c r="Q35" s="92"/>
      <c r="R35" s="93"/>
    </row>
  </sheetData>
  <sheetProtection/>
  <mergeCells count="135">
    <mergeCell ref="B1:K1"/>
    <mergeCell ref="O1:AJ1"/>
    <mergeCell ref="J2:AK2"/>
    <mergeCell ref="B3:K3"/>
    <mergeCell ref="O3:AJ3"/>
    <mergeCell ref="O4:AJ4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22"/>
  <sheetViews>
    <sheetView tabSelected="1" view="pageBreakPreview" zoomScale="85" zoomScaleNormal="55" zoomScaleSheetLayoutView="85" workbookViewId="0" topLeftCell="A37">
      <selection activeCell="B46" sqref="B46"/>
    </sheetView>
  </sheetViews>
  <sheetFormatPr defaultColWidth="9.00390625" defaultRowHeight="12.75"/>
  <cols>
    <col min="1" max="1" width="12.75390625" style="2" customWidth="1"/>
    <col min="2" max="2" width="41.125" style="3" customWidth="1"/>
    <col min="3" max="3" width="11.375" style="43" customWidth="1"/>
    <col min="4" max="4" width="12.00390625" style="2" customWidth="1"/>
    <col min="5" max="5" width="16.125" style="2" bestFit="1" customWidth="1"/>
    <col min="6" max="6" width="10.125" style="2" customWidth="1"/>
    <col min="7" max="7" width="13.00390625" style="2" customWidth="1"/>
    <col min="8" max="10" width="11.875" style="2" customWidth="1"/>
    <col min="11" max="11" width="13.75390625" style="2" customWidth="1"/>
    <col min="12" max="12" width="10.25390625" style="2" customWidth="1"/>
    <col min="13" max="13" width="5.375" style="44" customWidth="1"/>
    <col min="14" max="14" width="9.125" style="2" customWidth="1"/>
    <col min="15" max="15" width="5.125" style="6" customWidth="1"/>
    <col min="16" max="16" width="9.125" style="2" customWidth="1"/>
    <col min="17" max="17" width="4.75390625" style="6" customWidth="1"/>
    <col min="18" max="18" width="9.125" style="2" customWidth="1"/>
    <col min="19" max="19" width="4.375" style="6" customWidth="1"/>
    <col min="20" max="20" width="9.125" style="2" customWidth="1"/>
    <col min="21" max="21" width="4.375" style="6" customWidth="1"/>
    <col min="22" max="22" width="9.125" style="2" customWidth="1"/>
    <col min="23" max="23" width="5.125" style="6" customWidth="1"/>
    <col min="24" max="24" width="9.125" style="2" customWidth="1"/>
    <col min="25" max="25" width="5.75390625" style="2" customWidth="1"/>
    <col min="26" max="26" width="9.125" style="2" customWidth="1"/>
    <col min="27" max="27" width="5.75390625" style="2" customWidth="1"/>
    <col min="28" max="28" width="9.125" style="2" customWidth="1"/>
    <col min="29" max="106" width="9.125" style="6" customWidth="1"/>
    <col min="107" max="16384" width="9.125" style="2" customWidth="1"/>
  </cols>
  <sheetData>
    <row r="1" spans="1:28" ht="18.75">
      <c r="A1" s="199" t="s">
        <v>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1"/>
    </row>
    <row r="2" spans="1:28" ht="18.75">
      <c r="A2" s="8"/>
      <c r="B2" s="16"/>
      <c r="C2" s="13"/>
      <c r="D2" s="8"/>
      <c r="E2" s="8"/>
      <c r="F2" s="8"/>
      <c r="G2" s="8"/>
      <c r="H2" s="8"/>
      <c r="I2" s="8"/>
      <c r="J2" s="8"/>
      <c r="K2" s="8"/>
      <c r="L2" s="8"/>
      <c r="M2" s="15"/>
      <c r="N2" s="8"/>
      <c r="O2" s="36"/>
      <c r="P2" s="8"/>
      <c r="Q2" s="36"/>
      <c r="R2" s="8"/>
      <c r="S2" s="36"/>
      <c r="T2" s="8"/>
      <c r="U2" s="36"/>
      <c r="V2" s="8"/>
      <c r="W2" s="36"/>
      <c r="X2" s="8"/>
      <c r="Y2" s="8"/>
      <c r="Z2" s="8"/>
      <c r="AA2" s="8"/>
      <c r="AB2" s="8"/>
    </row>
    <row r="3" spans="1:28" ht="15.75" customHeight="1">
      <c r="A3" s="192" t="s">
        <v>130</v>
      </c>
      <c r="B3" s="211" t="s">
        <v>140</v>
      </c>
      <c r="C3" s="198" t="s">
        <v>21</v>
      </c>
      <c r="D3" s="198"/>
      <c r="E3" s="198"/>
      <c r="F3" s="202" t="s">
        <v>22</v>
      </c>
      <c r="G3" s="203"/>
      <c r="H3" s="203"/>
      <c r="I3" s="203"/>
      <c r="J3" s="203"/>
      <c r="K3" s="203"/>
      <c r="L3" s="28"/>
      <c r="M3" s="202" t="s">
        <v>23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4"/>
    </row>
    <row r="4" spans="1:28" ht="23.25" customHeight="1">
      <c r="A4" s="192"/>
      <c r="B4" s="212"/>
      <c r="C4" s="192" t="s">
        <v>24</v>
      </c>
      <c r="D4" s="192" t="s">
        <v>25</v>
      </c>
      <c r="E4" s="192" t="s">
        <v>43</v>
      </c>
      <c r="F4" s="192" t="s">
        <v>44</v>
      </c>
      <c r="G4" s="192" t="s">
        <v>26</v>
      </c>
      <c r="H4" s="214" t="s">
        <v>27</v>
      </c>
      <c r="I4" s="215"/>
      <c r="J4" s="215"/>
      <c r="K4" s="216"/>
      <c r="L4" s="192" t="s">
        <v>35</v>
      </c>
      <c r="M4" s="198" t="s">
        <v>28</v>
      </c>
      <c r="N4" s="198"/>
      <c r="O4" s="198"/>
      <c r="P4" s="198"/>
      <c r="Q4" s="198" t="s">
        <v>29</v>
      </c>
      <c r="R4" s="198"/>
      <c r="S4" s="198"/>
      <c r="T4" s="198"/>
      <c r="U4" s="202" t="s">
        <v>30</v>
      </c>
      <c r="V4" s="203"/>
      <c r="W4" s="203"/>
      <c r="X4" s="204"/>
      <c r="Y4" s="202" t="s">
        <v>99</v>
      </c>
      <c r="Z4" s="203"/>
      <c r="AA4" s="203"/>
      <c r="AB4" s="204"/>
    </row>
    <row r="5" spans="1:28" ht="18.75">
      <c r="A5" s="192"/>
      <c r="B5" s="213"/>
      <c r="C5" s="192"/>
      <c r="D5" s="192"/>
      <c r="E5" s="192"/>
      <c r="F5" s="192"/>
      <c r="G5" s="192"/>
      <c r="H5" s="217"/>
      <c r="I5" s="218"/>
      <c r="J5" s="218"/>
      <c r="K5" s="219"/>
      <c r="L5" s="192"/>
      <c r="M5" s="198">
        <v>1</v>
      </c>
      <c r="N5" s="198"/>
      <c r="O5" s="210">
        <v>2</v>
      </c>
      <c r="P5" s="210"/>
      <c r="Q5" s="210">
        <v>3</v>
      </c>
      <c r="R5" s="210"/>
      <c r="S5" s="210">
        <v>4</v>
      </c>
      <c r="T5" s="210"/>
      <c r="U5" s="210">
        <v>5</v>
      </c>
      <c r="V5" s="210"/>
      <c r="W5" s="210">
        <v>6</v>
      </c>
      <c r="X5" s="210"/>
      <c r="Y5" s="208">
        <v>7</v>
      </c>
      <c r="Z5" s="209"/>
      <c r="AA5" s="208">
        <v>8</v>
      </c>
      <c r="AB5" s="209"/>
    </row>
    <row r="6" spans="1:28" ht="27.75" customHeight="1">
      <c r="A6" s="192"/>
      <c r="B6" s="8"/>
      <c r="C6" s="192"/>
      <c r="D6" s="192"/>
      <c r="E6" s="192"/>
      <c r="F6" s="192"/>
      <c r="G6" s="192"/>
      <c r="H6" s="192" t="s">
        <v>197</v>
      </c>
      <c r="I6" s="192" t="s">
        <v>198</v>
      </c>
      <c r="J6" s="192" t="s">
        <v>199</v>
      </c>
      <c r="K6" s="192" t="s">
        <v>200</v>
      </c>
      <c r="L6" s="192"/>
      <c r="M6" s="205" t="s">
        <v>31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7"/>
    </row>
    <row r="7" spans="1:28" ht="34.5" customHeight="1">
      <c r="A7" s="19"/>
      <c r="B7" s="8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20">
        <v>15</v>
      </c>
      <c r="N7" s="220"/>
      <c r="O7" s="191">
        <v>20</v>
      </c>
      <c r="P7" s="191"/>
      <c r="Q7" s="191">
        <v>15</v>
      </c>
      <c r="R7" s="191"/>
      <c r="S7" s="191">
        <v>20</v>
      </c>
      <c r="T7" s="191"/>
      <c r="U7" s="191">
        <v>15</v>
      </c>
      <c r="V7" s="191"/>
      <c r="W7" s="191">
        <v>18</v>
      </c>
      <c r="X7" s="191"/>
      <c r="Y7" s="191">
        <v>15</v>
      </c>
      <c r="Z7" s="191"/>
      <c r="AA7" s="191">
        <v>15</v>
      </c>
      <c r="AB7" s="191"/>
    </row>
    <row r="8" spans="1:28" ht="35.25" customHeight="1">
      <c r="A8" s="19"/>
      <c r="B8" s="8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220">
        <v>3</v>
      </c>
      <c r="N8" s="220"/>
      <c r="O8" s="191">
        <v>4</v>
      </c>
      <c r="P8" s="191"/>
      <c r="Q8" s="191">
        <v>3</v>
      </c>
      <c r="R8" s="191"/>
      <c r="S8" s="191">
        <v>4</v>
      </c>
      <c r="T8" s="191"/>
      <c r="U8" s="191">
        <v>3</v>
      </c>
      <c r="V8" s="191"/>
      <c r="W8" s="191">
        <v>3.6</v>
      </c>
      <c r="X8" s="191"/>
      <c r="Y8" s="191">
        <v>3</v>
      </c>
      <c r="Z8" s="191"/>
      <c r="AA8" s="191">
        <v>3</v>
      </c>
      <c r="AB8" s="191"/>
    </row>
    <row r="9" spans="1:28" ht="18.75">
      <c r="A9" s="9">
        <v>1</v>
      </c>
      <c r="B9" s="10">
        <v>2</v>
      </c>
      <c r="C9" s="38">
        <v>3</v>
      </c>
      <c r="D9" s="10">
        <v>4</v>
      </c>
      <c r="E9" s="9">
        <v>5</v>
      </c>
      <c r="F9" s="9">
        <v>6</v>
      </c>
      <c r="G9" s="10">
        <v>7</v>
      </c>
      <c r="H9" s="9">
        <v>8</v>
      </c>
      <c r="I9" s="9">
        <v>9</v>
      </c>
      <c r="J9" s="10">
        <v>10</v>
      </c>
      <c r="K9" s="9">
        <v>11</v>
      </c>
      <c r="L9" s="10">
        <v>12</v>
      </c>
      <c r="M9" s="197">
        <v>13</v>
      </c>
      <c r="N9" s="197"/>
      <c r="O9" s="195">
        <v>14</v>
      </c>
      <c r="P9" s="195"/>
      <c r="Q9" s="197">
        <v>15</v>
      </c>
      <c r="R9" s="197"/>
      <c r="S9" s="195">
        <v>16</v>
      </c>
      <c r="T9" s="195"/>
      <c r="U9" s="197">
        <v>17</v>
      </c>
      <c r="V9" s="197"/>
      <c r="W9" s="195">
        <v>18</v>
      </c>
      <c r="X9" s="195"/>
      <c r="Y9" s="197">
        <v>19</v>
      </c>
      <c r="Z9" s="197"/>
      <c r="AA9" s="195">
        <v>20</v>
      </c>
      <c r="AB9" s="195"/>
    </row>
    <row r="10" spans="1:106" s="4" customFormat="1" ht="26.25" customHeight="1">
      <c r="A10" s="20" t="s">
        <v>141</v>
      </c>
      <c r="B10" s="11"/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21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1"/>
      <c r="Z10" s="11"/>
      <c r="AA10" s="11"/>
      <c r="AB10" s="1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106" s="4" customFormat="1" ht="26.25" customHeight="1">
      <c r="A11" s="11" t="s">
        <v>41</v>
      </c>
      <c r="B11" s="11"/>
      <c r="C11" s="30"/>
      <c r="D11" s="11"/>
      <c r="E11" s="11"/>
      <c r="F11" s="11"/>
      <c r="G11" s="11"/>
      <c r="H11" s="11"/>
      <c r="I11" s="11"/>
      <c r="J11" s="11"/>
      <c r="K11" s="11"/>
      <c r="L11" s="11"/>
      <c r="M11" s="21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1"/>
      <c r="Z11" s="11"/>
      <c r="AA11" s="11"/>
      <c r="AB11" s="11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</row>
    <row r="12" spans="1:29" ht="37.5">
      <c r="A12" s="13" t="s">
        <v>46</v>
      </c>
      <c r="B12" s="16" t="s">
        <v>100</v>
      </c>
      <c r="C12" s="13">
        <v>4</v>
      </c>
      <c r="D12" s="13"/>
      <c r="E12" s="13">
        <f>F12/30</f>
        <v>4</v>
      </c>
      <c r="F12" s="13">
        <v>120</v>
      </c>
      <c r="G12" s="13">
        <f>N12+P12+R12+T12+V12+X12+Z12+AB12</f>
        <v>16</v>
      </c>
      <c r="H12" s="13">
        <f>G12-K12-I12-J12</f>
        <v>4</v>
      </c>
      <c r="I12" s="13">
        <v>12</v>
      </c>
      <c r="J12" s="13">
        <v>0</v>
      </c>
      <c r="K12" s="13">
        <v>0</v>
      </c>
      <c r="L12" s="13">
        <f aca="true" t="shared" si="0" ref="L12:L20">F12-G12</f>
        <v>104</v>
      </c>
      <c r="M12" s="15"/>
      <c r="N12" s="13">
        <f aca="true" t="shared" si="1" ref="N12:N23">M12*$M$8</f>
        <v>0</v>
      </c>
      <c r="O12" s="15"/>
      <c r="P12" s="13">
        <f aca="true" t="shared" si="2" ref="P12:P23">O12*$O$8</f>
        <v>0</v>
      </c>
      <c r="Q12" s="15"/>
      <c r="R12" s="13">
        <f aca="true" t="shared" si="3" ref="R12:R23">Q12*$Q$8</f>
        <v>0</v>
      </c>
      <c r="S12" s="15">
        <v>4</v>
      </c>
      <c r="T12" s="13">
        <f aca="true" t="shared" si="4" ref="T12:T23">S12*$S$8</f>
        <v>16</v>
      </c>
      <c r="U12" s="15"/>
      <c r="V12" s="13">
        <f aca="true" t="shared" si="5" ref="V12:V23">U12*$U$8</f>
        <v>0</v>
      </c>
      <c r="W12" s="15"/>
      <c r="X12" s="13">
        <f aca="true" t="shared" si="6" ref="X12:X23">W12*$W$8</f>
        <v>0</v>
      </c>
      <c r="Y12" s="13"/>
      <c r="Z12" s="13">
        <f>Y12*$Y$8</f>
        <v>0</v>
      </c>
      <c r="AA12" s="13"/>
      <c r="AB12" s="13">
        <f aca="true" t="shared" si="7" ref="AB12:AB23">AA12*$AA$8</f>
        <v>0</v>
      </c>
      <c r="AC12" s="44"/>
    </row>
    <row r="13" spans="1:29" ht="37.5">
      <c r="A13" s="13" t="s">
        <v>47</v>
      </c>
      <c r="B13" s="16" t="s">
        <v>101</v>
      </c>
      <c r="C13" s="13" t="s">
        <v>245</v>
      </c>
      <c r="D13" s="13"/>
      <c r="E13" s="13">
        <f aca="true" t="shared" si="8" ref="E13:E23">F13/30</f>
        <v>6</v>
      </c>
      <c r="F13" s="13">
        <v>180</v>
      </c>
      <c r="G13" s="13">
        <f>N13+P13+R13+T13+V13+X13+Z13+AB13</f>
        <v>26</v>
      </c>
      <c r="H13" s="13">
        <f>G13-K13-I13-J13</f>
        <v>4</v>
      </c>
      <c r="I13" s="13">
        <v>22</v>
      </c>
      <c r="J13" s="13">
        <v>0</v>
      </c>
      <c r="K13" s="13">
        <v>0</v>
      </c>
      <c r="L13" s="13">
        <f t="shared" si="0"/>
        <v>154</v>
      </c>
      <c r="M13" s="15"/>
      <c r="N13" s="13">
        <f t="shared" si="1"/>
        <v>0</v>
      </c>
      <c r="O13" s="15">
        <v>3</v>
      </c>
      <c r="P13" s="13">
        <f t="shared" si="2"/>
        <v>12</v>
      </c>
      <c r="Q13" s="15">
        <v>2</v>
      </c>
      <c r="R13" s="13">
        <f t="shared" si="3"/>
        <v>6</v>
      </c>
      <c r="S13" s="15">
        <v>2</v>
      </c>
      <c r="T13" s="13">
        <f t="shared" si="4"/>
        <v>8</v>
      </c>
      <c r="U13" s="15"/>
      <c r="V13" s="13">
        <f t="shared" si="5"/>
        <v>0</v>
      </c>
      <c r="W13" s="15"/>
      <c r="X13" s="13">
        <f t="shared" si="6"/>
        <v>0</v>
      </c>
      <c r="Y13" s="13"/>
      <c r="Z13" s="13">
        <f aca="true" t="shared" si="9" ref="Z13:Z23">Y13*$Y$8</f>
        <v>0</v>
      </c>
      <c r="AA13" s="13"/>
      <c r="AB13" s="13">
        <f t="shared" si="7"/>
        <v>0</v>
      </c>
      <c r="AC13" s="44"/>
    </row>
    <row r="14" spans="1:29" ht="18.75">
      <c r="A14" s="13" t="s">
        <v>48</v>
      </c>
      <c r="B14" s="16" t="s">
        <v>201</v>
      </c>
      <c r="C14" s="13" t="s">
        <v>246</v>
      </c>
      <c r="D14" s="13"/>
      <c r="E14" s="13">
        <f t="shared" si="8"/>
        <v>6</v>
      </c>
      <c r="F14" s="13">
        <v>180</v>
      </c>
      <c r="G14" s="13">
        <f>N14+P14+R14+T14+V14+X14+Z14+AB14</f>
        <v>20</v>
      </c>
      <c r="H14" s="13">
        <f aca="true" t="shared" si="10" ref="H14:H20">G14-K14-I14-J14</f>
        <v>10</v>
      </c>
      <c r="I14" s="13">
        <v>10</v>
      </c>
      <c r="J14" s="13">
        <v>0</v>
      </c>
      <c r="K14" s="13">
        <v>0</v>
      </c>
      <c r="L14" s="13">
        <f t="shared" si="0"/>
        <v>160</v>
      </c>
      <c r="M14" s="15">
        <v>3</v>
      </c>
      <c r="N14" s="13">
        <v>8</v>
      </c>
      <c r="O14" s="15">
        <v>3</v>
      </c>
      <c r="P14" s="13">
        <f t="shared" si="2"/>
        <v>12</v>
      </c>
      <c r="Q14" s="15"/>
      <c r="R14" s="13">
        <f t="shared" si="3"/>
        <v>0</v>
      </c>
      <c r="S14" s="15"/>
      <c r="T14" s="13">
        <f t="shared" si="4"/>
        <v>0</v>
      </c>
      <c r="U14" s="15"/>
      <c r="V14" s="13">
        <f t="shared" si="5"/>
        <v>0</v>
      </c>
      <c r="W14" s="15"/>
      <c r="X14" s="13">
        <f t="shared" si="6"/>
        <v>0</v>
      </c>
      <c r="Y14" s="13"/>
      <c r="Z14" s="13">
        <f t="shared" si="9"/>
        <v>0</v>
      </c>
      <c r="AA14" s="13"/>
      <c r="AB14" s="13">
        <f t="shared" si="7"/>
        <v>0</v>
      </c>
      <c r="AC14" s="44"/>
    </row>
    <row r="15" spans="1:29" ht="18.75">
      <c r="A15" s="13" t="s">
        <v>49</v>
      </c>
      <c r="B15" s="16" t="s">
        <v>102</v>
      </c>
      <c r="C15" s="13"/>
      <c r="D15" s="13">
        <v>4</v>
      </c>
      <c r="E15" s="13">
        <f t="shared" si="8"/>
        <v>4</v>
      </c>
      <c r="F15" s="13">
        <v>120</v>
      </c>
      <c r="G15" s="13">
        <f aca="true" t="shared" si="11" ref="G15:G23">N15+P15+R15+T15+V15+X15+Z15+AB15</f>
        <v>12</v>
      </c>
      <c r="H15" s="13">
        <f t="shared" si="10"/>
        <v>10</v>
      </c>
      <c r="I15" s="13">
        <v>0</v>
      </c>
      <c r="J15" s="13">
        <v>2</v>
      </c>
      <c r="K15" s="13">
        <v>0</v>
      </c>
      <c r="L15" s="13">
        <f t="shared" si="0"/>
        <v>108</v>
      </c>
      <c r="M15" s="15"/>
      <c r="N15" s="13">
        <f t="shared" si="1"/>
        <v>0</v>
      </c>
      <c r="O15" s="15"/>
      <c r="P15" s="13">
        <f t="shared" si="2"/>
        <v>0</v>
      </c>
      <c r="Q15" s="15"/>
      <c r="R15" s="13">
        <f t="shared" si="3"/>
        <v>0</v>
      </c>
      <c r="S15" s="15">
        <v>3</v>
      </c>
      <c r="T15" s="13">
        <f t="shared" si="4"/>
        <v>12</v>
      </c>
      <c r="U15" s="15"/>
      <c r="V15" s="13">
        <f t="shared" si="5"/>
        <v>0</v>
      </c>
      <c r="W15" s="15"/>
      <c r="X15" s="13">
        <f t="shared" si="6"/>
        <v>0</v>
      </c>
      <c r="Y15" s="13"/>
      <c r="Z15" s="13">
        <f t="shared" si="9"/>
        <v>0</v>
      </c>
      <c r="AA15" s="13"/>
      <c r="AB15" s="13">
        <f t="shared" si="7"/>
        <v>0</v>
      </c>
      <c r="AC15" s="44"/>
    </row>
    <row r="16" spans="1:29" ht="37.5">
      <c r="A16" s="13" t="s">
        <v>50</v>
      </c>
      <c r="B16" s="16" t="s">
        <v>129</v>
      </c>
      <c r="C16" s="13">
        <v>1</v>
      </c>
      <c r="D16" s="13"/>
      <c r="E16" s="13">
        <f t="shared" si="8"/>
        <v>5</v>
      </c>
      <c r="F16" s="13">
        <v>150</v>
      </c>
      <c r="G16" s="13">
        <f t="shared" si="11"/>
        <v>12</v>
      </c>
      <c r="H16" s="13">
        <f t="shared" si="10"/>
        <v>6</v>
      </c>
      <c r="I16" s="13">
        <v>0</v>
      </c>
      <c r="J16" s="13">
        <v>6</v>
      </c>
      <c r="K16" s="13">
        <v>0</v>
      </c>
      <c r="L16" s="13">
        <f t="shared" si="0"/>
        <v>138</v>
      </c>
      <c r="M16" s="15">
        <v>4</v>
      </c>
      <c r="N16" s="13">
        <f t="shared" si="1"/>
        <v>12</v>
      </c>
      <c r="O16" s="15"/>
      <c r="P16" s="13">
        <f t="shared" si="2"/>
        <v>0</v>
      </c>
      <c r="Q16" s="15"/>
      <c r="R16" s="13">
        <f t="shared" si="3"/>
        <v>0</v>
      </c>
      <c r="S16" s="15"/>
      <c r="T16" s="13">
        <f t="shared" si="4"/>
        <v>0</v>
      </c>
      <c r="U16" s="15"/>
      <c r="V16" s="13">
        <f t="shared" si="5"/>
        <v>0</v>
      </c>
      <c r="W16" s="15"/>
      <c r="X16" s="13">
        <f t="shared" si="6"/>
        <v>0</v>
      </c>
      <c r="Y16" s="13"/>
      <c r="Z16" s="13">
        <f t="shared" si="9"/>
        <v>0</v>
      </c>
      <c r="AA16" s="13"/>
      <c r="AB16" s="13">
        <f t="shared" si="7"/>
        <v>0</v>
      </c>
      <c r="AC16" s="44"/>
    </row>
    <row r="17" spans="1:29" ht="18.75">
      <c r="A17" s="13" t="s">
        <v>51</v>
      </c>
      <c r="B17" s="16" t="s">
        <v>202</v>
      </c>
      <c r="C17" s="13"/>
      <c r="D17" s="13">
        <v>2</v>
      </c>
      <c r="E17" s="13">
        <f t="shared" si="8"/>
        <v>5</v>
      </c>
      <c r="F17" s="13">
        <v>150</v>
      </c>
      <c r="G17" s="13">
        <f t="shared" si="11"/>
        <v>16</v>
      </c>
      <c r="H17" s="13">
        <f t="shared" si="10"/>
        <v>12</v>
      </c>
      <c r="I17" s="13">
        <v>0</v>
      </c>
      <c r="J17" s="13">
        <v>4</v>
      </c>
      <c r="K17" s="13">
        <v>0</v>
      </c>
      <c r="L17" s="13">
        <f t="shared" si="0"/>
        <v>134</v>
      </c>
      <c r="M17" s="15"/>
      <c r="N17" s="13">
        <f t="shared" si="1"/>
        <v>0</v>
      </c>
      <c r="O17" s="15">
        <v>4</v>
      </c>
      <c r="P17" s="13">
        <f t="shared" si="2"/>
        <v>16</v>
      </c>
      <c r="Q17" s="15"/>
      <c r="R17" s="13">
        <f t="shared" si="3"/>
        <v>0</v>
      </c>
      <c r="S17" s="15"/>
      <c r="T17" s="13">
        <f t="shared" si="4"/>
        <v>0</v>
      </c>
      <c r="U17" s="15"/>
      <c r="V17" s="13">
        <f t="shared" si="5"/>
        <v>0</v>
      </c>
      <c r="W17" s="15"/>
      <c r="X17" s="13">
        <f t="shared" si="6"/>
        <v>0</v>
      </c>
      <c r="Y17" s="13"/>
      <c r="Z17" s="13">
        <f t="shared" si="9"/>
        <v>0</v>
      </c>
      <c r="AA17" s="13"/>
      <c r="AB17" s="13">
        <f t="shared" si="7"/>
        <v>0</v>
      </c>
      <c r="AC17" s="44"/>
    </row>
    <row r="18" spans="1:29" ht="18.75">
      <c r="A18" s="13" t="s">
        <v>52</v>
      </c>
      <c r="B18" s="16" t="s">
        <v>103</v>
      </c>
      <c r="C18" s="13">
        <v>5</v>
      </c>
      <c r="D18" s="13"/>
      <c r="E18" s="13">
        <f t="shared" si="8"/>
        <v>4</v>
      </c>
      <c r="F18" s="13">
        <v>120</v>
      </c>
      <c r="G18" s="13">
        <f t="shared" si="11"/>
        <v>12</v>
      </c>
      <c r="H18" s="13">
        <f t="shared" si="10"/>
        <v>6</v>
      </c>
      <c r="I18" s="13">
        <v>2</v>
      </c>
      <c r="J18" s="13">
        <v>4</v>
      </c>
      <c r="K18" s="13">
        <v>0</v>
      </c>
      <c r="L18" s="13">
        <f t="shared" si="0"/>
        <v>108</v>
      </c>
      <c r="M18" s="15"/>
      <c r="N18" s="13">
        <f t="shared" si="1"/>
        <v>0</v>
      </c>
      <c r="O18" s="15"/>
      <c r="P18" s="13">
        <f t="shared" si="2"/>
        <v>0</v>
      </c>
      <c r="Q18" s="15"/>
      <c r="R18" s="13">
        <f t="shared" si="3"/>
        <v>0</v>
      </c>
      <c r="S18" s="15"/>
      <c r="T18" s="13">
        <f t="shared" si="4"/>
        <v>0</v>
      </c>
      <c r="U18" s="15">
        <v>4</v>
      </c>
      <c r="V18" s="13">
        <f t="shared" si="5"/>
        <v>12</v>
      </c>
      <c r="W18" s="15"/>
      <c r="X18" s="13">
        <f t="shared" si="6"/>
        <v>0</v>
      </c>
      <c r="Y18" s="13"/>
      <c r="Z18" s="13">
        <f t="shared" si="9"/>
        <v>0</v>
      </c>
      <c r="AA18" s="13"/>
      <c r="AB18" s="13">
        <f t="shared" si="7"/>
        <v>0</v>
      </c>
      <c r="AC18" s="44"/>
    </row>
    <row r="19" spans="1:29" ht="18.75">
      <c r="A19" s="13" t="s">
        <v>53</v>
      </c>
      <c r="B19" s="16" t="s">
        <v>136</v>
      </c>
      <c r="C19" s="13"/>
      <c r="D19" s="13">
        <v>1</v>
      </c>
      <c r="E19" s="13">
        <f t="shared" si="8"/>
        <v>5</v>
      </c>
      <c r="F19" s="13">
        <v>150</v>
      </c>
      <c r="G19" s="13">
        <f t="shared" si="11"/>
        <v>12</v>
      </c>
      <c r="H19" s="13">
        <f>G19-K19-I19-J19</f>
        <v>8</v>
      </c>
      <c r="I19" s="13">
        <v>2</v>
      </c>
      <c r="J19" s="13">
        <v>2</v>
      </c>
      <c r="K19" s="13">
        <v>0</v>
      </c>
      <c r="L19" s="13">
        <f>F19-G19</f>
        <v>138</v>
      </c>
      <c r="M19" s="15">
        <v>4</v>
      </c>
      <c r="N19" s="13">
        <f t="shared" si="1"/>
        <v>12</v>
      </c>
      <c r="O19" s="15"/>
      <c r="P19" s="13">
        <f t="shared" si="2"/>
        <v>0</v>
      </c>
      <c r="Q19" s="15"/>
      <c r="R19" s="13">
        <f t="shared" si="3"/>
        <v>0</v>
      </c>
      <c r="S19" s="15"/>
      <c r="T19" s="13">
        <f t="shared" si="4"/>
        <v>0</v>
      </c>
      <c r="U19" s="15"/>
      <c r="V19" s="13">
        <f t="shared" si="5"/>
        <v>0</v>
      </c>
      <c r="W19" s="15"/>
      <c r="X19" s="13">
        <f t="shared" si="6"/>
        <v>0</v>
      </c>
      <c r="Y19" s="13"/>
      <c r="Z19" s="13">
        <f t="shared" si="9"/>
        <v>0</v>
      </c>
      <c r="AA19" s="13"/>
      <c r="AB19" s="13">
        <f t="shared" si="7"/>
        <v>0</v>
      </c>
      <c r="AC19" s="44"/>
    </row>
    <row r="20" spans="1:29" ht="18.75">
      <c r="A20" s="13" t="s">
        <v>105</v>
      </c>
      <c r="B20" s="14" t="s">
        <v>203</v>
      </c>
      <c r="C20" s="13"/>
      <c r="D20" s="13">
        <v>4</v>
      </c>
      <c r="E20" s="13">
        <f t="shared" si="8"/>
        <v>4</v>
      </c>
      <c r="F20" s="13">
        <v>120</v>
      </c>
      <c r="G20" s="13">
        <f t="shared" si="11"/>
        <v>16</v>
      </c>
      <c r="H20" s="13">
        <f t="shared" si="10"/>
        <v>12</v>
      </c>
      <c r="I20" s="13">
        <v>2</v>
      </c>
      <c r="J20" s="13">
        <v>2</v>
      </c>
      <c r="K20" s="13">
        <v>0</v>
      </c>
      <c r="L20" s="13">
        <f t="shared" si="0"/>
        <v>104</v>
      </c>
      <c r="M20" s="15"/>
      <c r="N20" s="13">
        <f t="shared" si="1"/>
        <v>0</v>
      </c>
      <c r="O20" s="15"/>
      <c r="P20" s="13">
        <f t="shared" si="2"/>
        <v>0</v>
      </c>
      <c r="Q20" s="15"/>
      <c r="R20" s="13">
        <f t="shared" si="3"/>
        <v>0</v>
      </c>
      <c r="S20" s="15">
        <v>4</v>
      </c>
      <c r="T20" s="13">
        <f t="shared" si="4"/>
        <v>16</v>
      </c>
      <c r="U20" s="15"/>
      <c r="V20" s="13">
        <f t="shared" si="5"/>
        <v>0</v>
      </c>
      <c r="W20" s="15"/>
      <c r="X20" s="13">
        <f t="shared" si="6"/>
        <v>0</v>
      </c>
      <c r="Y20" s="13"/>
      <c r="Z20" s="13">
        <f t="shared" si="9"/>
        <v>0</v>
      </c>
      <c r="AA20" s="13"/>
      <c r="AB20" s="13">
        <f t="shared" si="7"/>
        <v>0</v>
      </c>
      <c r="AC20" s="44"/>
    </row>
    <row r="21" spans="1:29" ht="18.75">
      <c r="A21" s="13" t="s">
        <v>106</v>
      </c>
      <c r="B21" s="14" t="s">
        <v>104</v>
      </c>
      <c r="C21" s="13"/>
      <c r="D21" s="13">
        <v>1</v>
      </c>
      <c r="E21" s="13">
        <f t="shared" si="8"/>
        <v>5</v>
      </c>
      <c r="F21" s="13">
        <v>150</v>
      </c>
      <c r="G21" s="13">
        <f t="shared" si="11"/>
        <v>12</v>
      </c>
      <c r="H21" s="13">
        <f>G21-K21-I21-J21</f>
        <v>8</v>
      </c>
      <c r="I21" s="13">
        <v>2</v>
      </c>
      <c r="J21" s="13">
        <v>2</v>
      </c>
      <c r="K21" s="13">
        <v>0</v>
      </c>
      <c r="L21" s="13">
        <f>F21-G21</f>
        <v>138</v>
      </c>
      <c r="M21" s="26">
        <v>4</v>
      </c>
      <c r="N21" s="13">
        <f t="shared" si="1"/>
        <v>12</v>
      </c>
      <c r="O21" s="26"/>
      <c r="P21" s="13">
        <f t="shared" si="2"/>
        <v>0</v>
      </c>
      <c r="Q21" s="26"/>
      <c r="R21" s="13">
        <f t="shared" si="3"/>
        <v>0</v>
      </c>
      <c r="S21" s="26"/>
      <c r="T21" s="13">
        <f t="shared" si="4"/>
        <v>0</v>
      </c>
      <c r="U21" s="26"/>
      <c r="V21" s="13">
        <f t="shared" si="5"/>
        <v>0</v>
      </c>
      <c r="W21" s="26"/>
      <c r="X21" s="13">
        <f t="shared" si="6"/>
        <v>0</v>
      </c>
      <c r="Y21" s="37"/>
      <c r="Z21" s="13">
        <f t="shared" si="9"/>
        <v>0</v>
      </c>
      <c r="AA21" s="37"/>
      <c r="AB21" s="13">
        <f t="shared" si="7"/>
        <v>0</v>
      </c>
      <c r="AC21" s="44"/>
    </row>
    <row r="22" spans="1:29" ht="37.5">
      <c r="A22" s="13" t="s">
        <v>131</v>
      </c>
      <c r="B22" s="16" t="s">
        <v>124</v>
      </c>
      <c r="C22" s="13"/>
      <c r="D22" s="13">
        <v>4</v>
      </c>
      <c r="E22" s="13">
        <f t="shared" si="8"/>
        <v>4</v>
      </c>
      <c r="F22" s="13">
        <v>120</v>
      </c>
      <c r="G22" s="13">
        <f t="shared" si="11"/>
        <v>12</v>
      </c>
      <c r="H22" s="13">
        <f>G22-K22-I22-J22</f>
        <v>8</v>
      </c>
      <c r="I22" s="13">
        <v>2</v>
      </c>
      <c r="J22" s="13">
        <v>2</v>
      </c>
      <c r="K22" s="13">
        <v>0</v>
      </c>
      <c r="L22" s="13">
        <f>F22-G22</f>
        <v>108</v>
      </c>
      <c r="M22" s="26"/>
      <c r="N22" s="13">
        <f t="shared" si="1"/>
        <v>0</v>
      </c>
      <c r="O22" s="26"/>
      <c r="P22" s="13">
        <f t="shared" si="2"/>
        <v>0</v>
      </c>
      <c r="Q22" s="26"/>
      <c r="R22" s="13">
        <f t="shared" si="3"/>
        <v>0</v>
      </c>
      <c r="S22" s="26">
        <v>3</v>
      </c>
      <c r="T22" s="13">
        <f t="shared" si="4"/>
        <v>12</v>
      </c>
      <c r="U22" s="26"/>
      <c r="V22" s="13">
        <f t="shared" si="5"/>
        <v>0</v>
      </c>
      <c r="W22" s="26"/>
      <c r="X22" s="13">
        <f t="shared" si="6"/>
        <v>0</v>
      </c>
      <c r="Y22" s="37"/>
      <c r="Z22" s="13">
        <f t="shared" si="9"/>
        <v>0</v>
      </c>
      <c r="AA22" s="37"/>
      <c r="AB22" s="13">
        <f t="shared" si="7"/>
        <v>0</v>
      </c>
      <c r="AC22" s="44"/>
    </row>
    <row r="23" spans="1:29" ht="18.75">
      <c r="A23" s="13" t="s">
        <v>132</v>
      </c>
      <c r="B23" s="16" t="s">
        <v>125</v>
      </c>
      <c r="C23" s="13"/>
      <c r="D23" s="13">
        <v>4</v>
      </c>
      <c r="E23" s="13">
        <f t="shared" si="8"/>
        <v>4</v>
      </c>
      <c r="F23" s="13">
        <v>120</v>
      </c>
      <c r="G23" s="13">
        <f t="shared" si="11"/>
        <v>16</v>
      </c>
      <c r="H23" s="13">
        <f>G23-K23-I23-J23</f>
        <v>12</v>
      </c>
      <c r="I23" s="13">
        <v>2</v>
      </c>
      <c r="J23" s="13">
        <v>2</v>
      </c>
      <c r="K23" s="13">
        <v>0</v>
      </c>
      <c r="L23" s="13">
        <f>F23-G23</f>
        <v>104</v>
      </c>
      <c r="M23" s="26"/>
      <c r="N23" s="13">
        <f t="shared" si="1"/>
        <v>0</v>
      </c>
      <c r="O23" s="26"/>
      <c r="P23" s="13">
        <f t="shared" si="2"/>
        <v>0</v>
      </c>
      <c r="Q23" s="26"/>
      <c r="R23" s="13">
        <f t="shared" si="3"/>
        <v>0</v>
      </c>
      <c r="S23" s="26">
        <v>4</v>
      </c>
      <c r="T23" s="13">
        <f t="shared" si="4"/>
        <v>16</v>
      </c>
      <c r="U23" s="26"/>
      <c r="V23" s="13">
        <f t="shared" si="5"/>
        <v>0</v>
      </c>
      <c r="W23" s="26"/>
      <c r="X23" s="13">
        <f t="shared" si="6"/>
        <v>0</v>
      </c>
      <c r="Y23" s="37"/>
      <c r="Z23" s="13">
        <f t="shared" si="9"/>
        <v>0</v>
      </c>
      <c r="AA23" s="37"/>
      <c r="AB23" s="13">
        <f t="shared" si="7"/>
        <v>0</v>
      </c>
      <c r="AC23" s="44"/>
    </row>
    <row r="24" spans="1:28" ht="58.5">
      <c r="A24" s="21"/>
      <c r="B24" s="25" t="s">
        <v>42</v>
      </c>
      <c r="C24" s="30"/>
      <c r="D24" s="11"/>
      <c r="E24" s="30">
        <f>SUM(E12:E23)</f>
        <v>56</v>
      </c>
      <c r="F24" s="30">
        <f aca="true" t="shared" si="12" ref="F24:AB24">SUM(F12:F23)</f>
        <v>1680</v>
      </c>
      <c r="G24" s="30">
        <f t="shared" si="12"/>
        <v>182</v>
      </c>
      <c r="H24" s="30">
        <f t="shared" si="12"/>
        <v>100</v>
      </c>
      <c r="I24" s="30">
        <f t="shared" si="12"/>
        <v>56</v>
      </c>
      <c r="J24" s="30">
        <f t="shared" si="12"/>
        <v>26</v>
      </c>
      <c r="K24" s="30">
        <f t="shared" si="12"/>
        <v>0</v>
      </c>
      <c r="L24" s="30">
        <f t="shared" si="12"/>
        <v>1498</v>
      </c>
      <c r="M24" s="30">
        <f t="shared" si="12"/>
        <v>15</v>
      </c>
      <c r="N24" s="30">
        <f t="shared" si="12"/>
        <v>44</v>
      </c>
      <c r="O24" s="30">
        <f t="shared" si="12"/>
        <v>10</v>
      </c>
      <c r="P24" s="30">
        <f t="shared" si="12"/>
        <v>40</v>
      </c>
      <c r="Q24" s="30">
        <f t="shared" si="12"/>
        <v>2</v>
      </c>
      <c r="R24" s="30">
        <f t="shared" si="12"/>
        <v>6</v>
      </c>
      <c r="S24" s="30">
        <f t="shared" si="12"/>
        <v>20</v>
      </c>
      <c r="T24" s="30">
        <f t="shared" si="12"/>
        <v>80</v>
      </c>
      <c r="U24" s="30">
        <f t="shared" si="12"/>
        <v>4</v>
      </c>
      <c r="V24" s="30">
        <f t="shared" si="12"/>
        <v>12</v>
      </c>
      <c r="W24" s="30">
        <f t="shared" si="12"/>
        <v>0</v>
      </c>
      <c r="X24" s="30">
        <f t="shared" si="12"/>
        <v>0</v>
      </c>
      <c r="Y24" s="30">
        <f t="shared" si="12"/>
        <v>0</v>
      </c>
      <c r="Z24" s="30">
        <f t="shared" si="12"/>
        <v>0</v>
      </c>
      <c r="AA24" s="30">
        <f t="shared" si="12"/>
        <v>0</v>
      </c>
      <c r="AB24" s="30">
        <f t="shared" si="12"/>
        <v>0</v>
      </c>
    </row>
    <row r="25" spans="1:28" ht="18.75">
      <c r="A25" s="11" t="s">
        <v>142</v>
      </c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1"/>
      <c r="N25" s="13"/>
      <c r="O25" s="15"/>
      <c r="P25" s="13"/>
      <c r="Q25" s="15"/>
      <c r="R25" s="13"/>
      <c r="S25" s="15"/>
      <c r="T25" s="13"/>
      <c r="U25" s="15"/>
      <c r="V25" s="13"/>
      <c r="W25" s="15"/>
      <c r="X25" s="13"/>
      <c r="Y25" s="8"/>
      <c r="Z25" s="8"/>
      <c r="AA25" s="8"/>
      <c r="AB25" s="8"/>
    </row>
    <row r="26" spans="1:28" ht="18.75">
      <c r="A26" s="13" t="s">
        <v>154</v>
      </c>
      <c r="B26" s="14" t="s">
        <v>107</v>
      </c>
      <c r="C26" s="13">
        <v>1</v>
      </c>
      <c r="D26" s="13"/>
      <c r="E26" s="13">
        <f aca="true" t="shared" si="13" ref="E26:E54">F26/30</f>
        <v>5</v>
      </c>
      <c r="F26" s="13">
        <v>150</v>
      </c>
      <c r="G26" s="13">
        <f>N26+P26+R26+T26+V26+X26+Z26+AB26</f>
        <v>12</v>
      </c>
      <c r="H26" s="13">
        <f aca="true" t="shared" si="14" ref="H26:H31">G26-K26-J26-I26</f>
        <v>8</v>
      </c>
      <c r="I26" s="13">
        <v>0</v>
      </c>
      <c r="J26" s="13">
        <v>4</v>
      </c>
      <c r="K26" s="13">
        <v>0</v>
      </c>
      <c r="L26" s="13">
        <f aca="true" t="shared" si="15" ref="L26:L31">F26-G26</f>
        <v>138</v>
      </c>
      <c r="M26" s="15">
        <v>4</v>
      </c>
      <c r="N26" s="13">
        <f aca="true" t="shared" si="16" ref="N26:N46">M26*$M$8</f>
        <v>12</v>
      </c>
      <c r="O26" s="15"/>
      <c r="P26" s="13">
        <f aca="true" t="shared" si="17" ref="P26:P45">O26*$O$8</f>
        <v>0</v>
      </c>
      <c r="Q26" s="15"/>
      <c r="R26" s="13">
        <f>Q26*$Q$8</f>
        <v>0</v>
      </c>
      <c r="S26" s="15"/>
      <c r="T26" s="13">
        <f aca="true" t="shared" si="18" ref="T26:T45">S26*$S$8</f>
        <v>0</v>
      </c>
      <c r="U26" s="15"/>
      <c r="V26" s="13">
        <f aca="true" t="shared" si="19" ref="V26:V46">U26*$U$8</f>
        <v>0</v>
      </c>
      <c r="W26" s="15"/>
      <c r="X26" s="13">
        <f aca="true" t="shared" si="20" ref="X26:X45">W26*$W$8</f>
        <v>0</v>
      </c>
      <c r="Y26" s="13"/>
      <c r="Z26" s="13">
        <f aca="true" t="shared" si="21" ref="Z26:Z46">Y26*$Y$8</f>
        <v>0</v>
      </c>
      <c r="AA26" s="13"/>
      <c r="AB26" s="13">
        <f aca="true" t="shared" si="22" ref="AB26:AB46">AA26*$AA$8</f>
        <v>0</v>
      </c>
    </row>
    <row r="27" spans="1:28" ht="18.75">
      <c r="A27" s="13" t="s">
        <v>155</v>
      </c>
      <c r="B27" s="16" t="s">
        <v>108</v>
      </c>
      <c r="C27" s="13">
        <v>2</v>
      </c>
      <c r="D27" s="13"/>
      <c r="E27" s="13">
        <f t="shared" si="13"/>
        <v>5</v>
      </c>
      <c r="F27" s="13">
        <v>150</v>
      </c>
      <c r="G27" s="13">
        <f aca="true" t="shared" si="23" ref="G27:G46">N27+P27+R27+T27+V27+X27+Z27+AB27</f>
        <v>16</v>
      </c>
      <c r="H27" s="13">
        <f t="shared" si="14"/>
        <v>12</v>
      </c>
      <c r="I27" s="13">
        <v>0</v>
      </c>
      <c r="J27" s="13">
        <v>4</v>
      </c>
      <c r="K27" s="13">
        <v>0</v>
      </c>
      <c r="L27" s="13">
        <f t="shared" si="15"/>
        <v>134</v>
      </c>
      <c r="M27" s="15"/>
      <c r="N27" s="13">
        <f t="shared" si="16"/>
        <v>0</v>
      </c>
      <c r="O27" s="15">
        <v>4</v>
      </c>
      <c r="P27" s="13">
        <f t="shared" si="17"/>
        <v>16</v>
      </c>
      <c r="Q27" s="15"/>
      <c r="R27" s="13">
        <f aca="true" t="shared" si="24" ref="R27:R46">Q27*$Q$8</f>
        <v>0</v>
      </c>
      <c r="S27" s="15"/>
      <c r="T27" s="13">
        <f t="shared" si="18"/>
        <v>0</v>
      </c>
      <c r="U27" s="15"/>
      <c r="V27" s="13">
        <f t="shared" si="19"/>
        <v>0</v>
      </c>
      <c r="W27" s="15"/>
      <c r="X27" s="13">
        <f t="shared" si="20"/>
        <v>0</v>
      </c>
      <c r="Y27" s="13"/>
      <c r="Z27" s="13">
        <f t="shared" si="21"/>
        <v>0</v>
      </c>
      <c r="AA27" s="13"/>
      <c r="AB27" s="13">
        <f t="shared" si="22"/>
        <v>0</v>
      </c>
    </row>
    <row r="28" spans="1:28" ht="18.75">
      <c r="A28" s="13" t="s">
        <v>156</v>
      </c>
      <c r="B28" s="16" t="s">
        <v>109</v>
      </c>
      <c r="C28" s="13">
        <v>5</v>
      </c>
      <c r="D28" s="13"/>
      <c r="E28" s="13">
        <f t="shared" si="13"/>
        <v>5</v>
      </c>
      <c r="F28" s="13">
        <v>150</v>
      </c>
      <c r="G28" s="13">
        <f t="shared" si="23"/>
        <v>14</v>
      </c>
      <c r="H28" s="13">
        <f t="shared" si="14"/>
        <v>8</v>
      </c>
      <c r="I28" s="13">
        <v>2</v>
      </c>
      <c r="J28" s="13">
        <v>4</v>
      </c>
      <c r="K28" s="13">
        <v>0</v>
      </c>
      <c r="L28" s="13">
        <f t="shared" si="15"/>
        <v>136</v>
      </c>
      <c r="M28" s="15"/>
      <c r="N28" s="13">
        <f t="shared" si="16"/>
        <v>0</v>
      </c>
      <c r="O28" s="15"/>
      <c r="P28" s="13">
        <f t="shared" si="17"/>
        <v>0</v>
      </c>
      <c r="Q28" s="15"/>
      <c r="R28" s="13">
        <f t="shared" si="24"/>
        <v>0</v>
      </c>
      <c r="S28" s="15"/>
      <c r="T28" s="13">
        <f t="shared" si="18"/>
        <v>0</v>
      </c>
      <c r="U28" s="15">
        <v>5</v>
      </c>
      <c r="V28" s="13">
        <v>14</v>
      </c>
      <c r="W28" s="15"/>
      <c r="X28" s="13">
        <f t="shared" si="20"/>
        <v>0</v>
      </c>
      <c r="Y28" s="13"/>
      <c r="Z28" s="13">
        <f t="shared" si="21"/>
        <v>0</v>
      </c>
      <c r="AA28" s="13"/>
      <c r="AB28" s="13">
        <f t="shared" si="22"/>
        <v>0</v>
      </c>
    </row>
    <row r="29" spans="1:28" ht="37.5">
      <c r="A29" s="13" t="s">
        <v>157</v>
      </c>
      <c r="B29" s="16" t="s">
        <v>133</v>
      </c>
      <c r="C29" s="13" t="s">
        <v>247</v>
      </c>
      <c r="D29" s="13"/>
      <c r="E29" s="13">
        <f t="shared" si="13"/>
        <v>5</v>
      </c>
      <c r="F29" s="13">
        <v>150</v>
      </c>
      <c r="G29" s="13">
        <f t="shared" si="23"/>
        <v>20</v>
      </c>
      <c r="H29" s="13">
        <f t="shared" si="14"/>
        <v>12</v>
      </c>
      <c r="I29" s="13">
        <v>2</v>
      </c>
      <c r="J29" s="13">
        <v>6</v>
      </c>
      <c r="K29" s="13">
        <v>0</v>
      </c>
      <c r="L29" s="13">
        <f t="shared" si="15"/>
        <v>130</v>
      </c>
      <c r="M29" s="15"/>
      <c r="N29" s="13">
        <f t="shared" si="16"/>
        <v>0</v>
      </c>
      <c r="O29" s="15">
        <v>3</v>
      </c>
      <c r="P29" s="13">
        <f t="shared" si="17"/>
        <v>12</v>
      </c>
      <c r="Q29" s="15">
        <v>3</v>
      </c>
      <c r="R29" s="13">
        <v>8</v>
      </c>
      <c r="S29" s="15"/>
      <c r="T29" s="13">
        <f t="shared" si="18"/>
        <v>0</v>
      </c>
      <c r="U29" s="15"/>
      <c r="V29" s="13">
        <f t="shared" si="19"/>
        <v>0</v>
      </c>
      <c r="W29" s="15"/>
      <c r="X29" s="13">
        <f t="shared" si="20"/>
        <v>0</v>
      </c>
      <c r="Y29" s="13"/>
      <c r="Z29" s="13">
        <f t="shared" si="21"/>
        <v>0</v>
      </c>
      <c r="AA29" s="13"/>
      <c r="AB29" s="13">
        <f t="shared" si="22"/>
        <v>0</v>
      </c>
    </row>
    <row r="30" spans="1:106" s="5" customFormat="1" ht="18.75">
      <c r="A30" s="13" t="s">
        <v>158</v>
      </c>
      <c r="B30" s="16" t="s">
        <v>110</v>
      </c>
      <c r="C30" s="13">
        <v>7</v>
      </c>
      <c r="D30" s="13"/>
      <c r="E30" s="13">
        <f t="shared" si="13"/>
        <v>3</v>
      </c>
      <c r="F30" s="13">
        <v>90</v>
      </c>
      <c r="G30" s="13">
        <f t="shared" si="23"/>
        <v>12</v>
      </c>
      <c r="H30" s="13">
        <f t="shared" si="14"/>
        <v>8</v>
      </c>
      <c r="I30" s="13">
        <v>2</v>
      </c>
      <c r="J30" s="13">
        <v>2</v>
      </c>
      <c r="K30" s="13">
        <v>0</v>
      </c>
      <c r="L30" s="13">
        <f t="shared" si="15"/>
        <v>78</v>
      </c>
      <c r="M30" s="15"/>
      <c r="N30" s="13">
        <f t="shared" si="16"/>
        <v>0</v>
      </c>
      <c r="O30" s="15"/>
      <c r="P30" s="13">
        <f t="shared" si="17"/>
        <v>0</v>
      </c>
      <c r="Q30" s="15"/>
      <c r="R30" s="13">
        <f t="shared" si="24"/>
        <v>0</v>
      </c>
      <c r="S30" s="15"/>
      <c r="T30" s="13">
        <f t="shared" si="18"/>
        <v>0</v>
      </c>
      <c r="U30" s="15"/>
      <c r="V30" s="13">
        <f t="shared" si="19"/>
        <v>0</v>
      </c>
      <c r="W30" s="15"/>
      <c r="X30" s="13">
        <f t="shared" si="20"/>
        <v>0</v>
      </c>
      <c r="Y30" s="15">
        <v>4</v>
      </c>
      <c r="Z30" s="13">
        <f t="shared" si="21"/>
        <v>12</v>
      </c>
      <c r="AA30" s="15"/>
      <c r="AB30" s="13">
        <f t="shared" si="22"/>
        <v>0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</row>
    <row r="31" spans="1:106" s="4" customFormat="1" ht="47.25" customHeight="1">
      <c r="A31" s="13" t="s">
        <v>159</v>
      </c>
      <c r="B31" s="16" t="s">
        <v>111</v>
      </c>
      <c r="C31" s="13">
        <v>3</v>
      </c>
      <c r="D31" s="13"/>
      <c r="E31" s="13">
        <f t="shared" si="13"/>
        <v>6</v>
      </c>
      <c r="F31" s="13">
        <v>180</v>
      </c>
      <c r="G31" s="13">
        <f t="shared" si="23"/>
        <v>18</v>
      </c>
      <c r="H31" s="13">
        <f t="shared" si="14"/>
        <v>10</v>
      </c>
      <c r="I31" s="13">
        <v>4</v>
      </c>
      <c r="J31" s="13">
        <v>4</v>
      </c>
      <c r="K31" s="13">
        <v>0</v>
      </c>
      <c r="L31" s="13">
        <f t="shared" si="15"/>
        <v>162</v>
      </c>
      <c r="M31" s="15"/>
      <c r="N31" s="13">
        <f t="shared" si="16"/>
        <v>0</v>
      </c>
      <c r="O31" s="15"/>
      <c r="P31" s="13">
        <f t="shared" si="17"/>
        <v>0</v>
      </c>
      <c r="Q31" s="15">
        <v>6</v>
      </c>
      <c r="R31" s="13">
        <f t="shared" si="24"/>
        <v>18</v>
      </c>
      <c r="S31" s="15"/>
      <c r="T31" s="13">
        <f t="shared" si="18"/>
        <v>0</v>
      </c>
      <c r="U31" s="15"/>
      <c r="V31" s="13">
        <f t="shared" si="19"/>
        <v>0</v>
      </c>
      <c r="W31" s="15"/>
      <c r="X31" s="13">
        <f t="shared" si="20"/>
        <v>0</v>
      </c>
      <c r="Y31" s="30"/>
      <c r="Z31" s="13">
        <f t="shared" si="21"/>
        <v>0</v>
      </c>
      <c r="AA31" s="30"/>
      <c r="AB31" s="13">
        <f t="shared" si="22"/>
        <v>0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</row>
    <row r="32" spans="1:28" ht="18.75">
      <c r="A32" s="13" t="s">
        <v>160</v>
      </c>
      <c r="B32" s="16" t="s">
        <v>112</v>
      </c>
      <c r="C32" s="13"/>
      <c r="D32" s="13">
        <v>7</v>
      </c>
      <c r="E32" s="13">
        <f t="shared" si="13"/>
        <v>4</v>
      </c>
      <c r="F32" s="13">
        <v>120</v>
      </c>
      <c r="G32" s="13">
        <f t="shared" si="23"/>
        <v>14</v>
      </c>
      <c r="H32" s="13">
        <f aca="true" t="shared" si="25" ref="H32:H48">G32-K32-J32-I32</f>
        <v>10</v>
      </c>
      <c r="I32" s="13">
        <v>2</v>
      </c>
      <c r="J32" s="13">
        <v>2</v>
      </c>
      <c r="K32" s="13">
        <v>0</v>
      </c>
      <c r="L32" s="13">
        <f aca="true" t="shared" si="26" ref="L32:L40">F32-G32</f>
        <v>106</v>
      </c>
      <c r="M32" s="15"/>
      <c r="N32" s="13">
        <f t="shared" si="16"/>
        <v>0</v>
      </c>
      <c r="O32" s="15"/>
      <c r="P32" s="13">
        <f t="shared" si="17"/>
        <v>0</v>
      </c>
      <c r="Q32" s="15"/>
      <c r="R32" s="13">
        <f t="shared" si="24"/>
        <v>0</v>
      </c>
      <c r="S32" s="15"/>
      <c r="T32" s="13">
        <f t="shared" si="18"/>
        <v>0</v>
      </c>
      <c r="U32" s="15"/>
      <c r="V32" s="13">
        <f t="shared" si="19"/>
        <v>0</v>
      </c>
      <c r="W32" s="15"/>
      <c r="X32" s="13">
        <f t="shared" si="20"/>
        <v>0</v>
      </c>
      <c r="Y32" s="13">
        <v>5</v>
      </c>
      <c r="Z32" s="13">
        <v>14</v>
      </c>
      <c r="AA32" s="13"/>
      <c r="AB32" s="13">
        <f t="shared" si="22"/>
        <v>0</v>
      </c>
    </row>
    <row r="33" spans="1:28" ht="18.75">
      <c r="A33" s="13" t="s">
        <v>161</v>
      </c>
      <c r="B33" s="16" t="s">
        <v>113</v>
      </c>
      <c r="C33" s="13"/>
      <c r="D33" s="13">
        <v>7</v>
      </c>
      <c r="E33" s="13">
        <f t="shared" si="13"/>
        <v>3</v>
      </c>
      <c r="F33" s="13">
        <v>90</v>
      </c>
      <c r="G33" s="13">
        <f t="shared" si="23"/>
        <v>12</v>
      </c>
      <c r="H33" s="13">
        <f t="shared" si="25"/>
        <v>8</v>
      </c>
      <c r="I33" s="13">
        <v>2</v>
      </c>
      <c r="J33" s="13">
        <v>2</v>
      </c>
      <c r="K33" s="13">
        <v>0</v>
      </c>
      <c r="L33" s="13">
        <f t="shared" si="26"/>
        <v>78</v>
      </c>
      <c r="M33" s="15"/>
      <c r="N33" s="13">
        <f t="shared" si="16"/>
        <v>0</v>
      </c>
      <c r="O33" s="15"/>
      <c r="P33" s="13">
        <f t="shared" si="17"/>
        <v>0</v>
      </c>
      <c r="Q33" s="15"/>
      <c r="R33" s="13">
        <f t="shared" si="24"/>
        <v>0</v>
      </c>
      <c r="S33" s="15"/>
      <c r="T33" s="13">
        <f t="shared" si="18"/>
        <v>0</v>
      </c>
      <c r="U33" s="15"/>
      <c r="V33" s="13">
        <f t="shared" si="19"/>
        <v>0</v>
      </c>
      <c r="W33" s="15"/>
      <c r="X33" s="13">
        <f t="shared" si="20"/>
        <v>0</v>
      </c>
      <c r="Y33" s="13">
        <v>4</v>
      </c>
      <c r="Z33" s="13">
        <f t="shared" si="21"/>
        <v>12</v>
      </c>
      <c r="AA33" s="13"/>
      <c r="AB33" s="13">
        <f t="shared" si="22"/>
        <v>0</v>
      </c>
    </row>
    <row r="34" spans="1:28" ht="18.75">
      <c r="A34" s="13" t="s">
        <v>162</v>
      </c>
      <c r="B34" s="16" t="s">
        <v>114</v>
      </c>
      <c r="C34" s="13">
        <v>1</v>
      </c>
      <c r="D34" s="13"/>
      <c r="E34" s="13">
        <f t="shared" si="13"/>
        <v>7</v>
      </c>
      <c r="F34" s="13">
        <v>210</v>
      </c>
      <c r="G34" s="13">
        <f t="shared" si="23"/>
        <v>24</v>
      </c>
      <c r="H34" s="13">
        <f t="shared" si="25"/>
        <v>16</v>
      </c>
      <c r="I34" s="13">
        <v>4</v>
      </c>
      <c r="J34" s="13">
        <v>4</v>
      </c>
      <c r="K34" s="13">
        <v>0</v>
      </c>
      <c r="L34" s="13">
        <f t="shared" si="26"/>
        <v>186</v>
      </c>
      <c r="M34" s="15">
        <v>8</v>
      </c>
      <c r="N34" s="13">
        <f t="shared" si="16"/>
        <v>24</v>
      </c>
      <c r="O34" s="15"/>
      <c r="P34" s="13">
        <f t="shared" si="17"/>
        <v>0</v>
      </c>
      <c r="Q34" s="15"/>
      <c r="R34" s="13">
        <f t="shared" si="24"/>
        <v>0</v>
      </c>
      <c r="S34" s="15"/>
      <c r="T34" s="13">
        <f t="shared" si="18"/>
        <v>0</v>
      </c>
      <c r="U34" s="15"/>
      <c r="V34" s="13">
        <f t="shared" si="19"/>
        <v>0</v>
      </c>
      <c r="W34" s="15"/>
      <c r="X34" s="13">
        <f t="shared" si="20"/>
        <v>0</v>
      </c>
      <c r="Y34" s="13"/>
      <c r="Z34" s="13">
        <f t="shared" si="21"/>
        <v>0</v>
      </c>
      <c r="AA34" s="13"/>
      <c r="AB34" s="13">
        <f t="shared" si="22"/>
        <v>0</v>
      </c>
    </row>
    <row r="35" spans="1:28" ht="37.5">
      <c r="A35" s="13" t="s">
        <v>163</v>
      </c>
      <c r="B35" s="16" t="s">
        <v>115</v>
      </c>
      <c r="C35" s="13">
        <v>6</v>
      </c>
      <c r="D35" s="13"/>
      <c r="E35" s="13">
        <f t="shared" si="13"/>
        <v>4</v>
      </c>
      <c r="F35" s="13">
        <v>120</v>
      </c>
      <c r="G35" s="13">
        <f t="shared" si="23"/>
        <v>18</v>
      </c>
      <c r="H35" s="13">
        <f t="shared" si="25"/>
        <v>10</v>
      </c>
      <c r="I35" s="13">
        <v>4</v>
      </c>
      <c r="J35" s="13">
        <v>4</v>
      </c>
      <c r="K35" s="13">
        <v>0</v>
      </c>
      <c r="L35" s="13">
        <f t="shared" si="26"/>
        <v>102</v>
      </c>
      <c r="M35" s="15"/>
      <c r="N35" s="13">
        <f t="shared" si="16"/>
        <v>0</v>
      </c>
      <c r="O35" s="15"/>
      <c r="P35" s="13">
        <f t="shared" si="17"/>
        <v>0</v>
      </c>
      <c r="Q35" s="15"/>
      <c r="R35" s="13">
        <f t="shared" si="24"/>
        <v>0</v>
      </c>
      <c r="S35" s="15"/>
      <c r="T35" s="13">
        <f t="shared" si="18"/>
        <v>0</v>
      </c>
      <c r="U35" s="15"/>
      <c r="V35" s="13">
        <f t="shared" si="19"/>
        <v>0</v>
      </c>
      <c r="W35" s="15">
        <v>5</v>
      </c>
      <c r="X35" s="13">
        <f t="shared" si="20"/>
        <v>18</v>
      </c>
      <c r="Y35" s="13"/>
      <c r="Z35" s="13">
        <f t="shared" si="21"/>
        <v>0</v>
      </c>
      <c r="AA35" s="13"/>
      <c r="AB35" s="13">
        <f t="shared" si="22"/>
        <v>0</v>
      </c>
    </row>
    <row r="36" spans="1:28" ht="37.5">
      <c r="A36" s="13" t="s">
        <v>164</v>
      </c>
      <c r="B36" s="16" t="s">
        <v>116</v>
      </c>
      <c r="C36" s="13"/>
      <c r="D36" s="13">
        <v>3</v>
      </c>
      <c r="E36" s="13">
        <f t="shared" si="13"/>
        <v>4</v>
      </c>
      <c r="F36" s="13">
        <v>120</v>
      </c>
      <c r="G36" s="13">
        <f t="shared" si="23"/>
        <v>12</v>
      </c>
      <c r="H36" s="13">
        <f t="shared" si="25"/>
        <v>6</v>
      </c>
      <c r="I36" s="13">
        <v>4</v>
      </c>
      <c r="J36" s="13">
        <v>2</v>
      </c>
      <c r="K36" s="13">
        <v>0</v>
      </c>
      <c r="L36" s="13">
        <f t="shared" si="26"/>
        <v>108</v>
      </c>
      <c r="M36" s="21"/>
      <c r="N36" s="13">
        <f t="shared" si="16"/>
        <v>0</v>
      </c>
      <c r="O36" s="15"/>
      <c r="P36" s="13">
        <f t="shared" si="17"/>
        <v>0</v>
      </c>
      <c r="Q36" s="15">
        <v>4</v>
      </c>
      <c r="R36" s="13">
        <f t="shared" si="24"/>
        <v>12</v>
      </c>
      <c r="S36" s="15"/>
      <c r="T36" s="13">
        <f t="shared" si="18"/>
        <v>0</v>
      </c>
      <c r="U36" s="15"/>
      <c r="V36" s="13">
        <f t="shared" si="19"/>
        <v>0</v>
      </c>
      <c r="W36" s="15"/>
      <c r="X36" s="13">
        <f t="shared" si="20"/>
        <v>0</v>
      </c>
      <c r="Y36" s="13"/>
      <c r="Z36" s="13">
        <f t="shared" si="21"/>
        <v>0</v>
      </c>
      <c r="AA36" s="13"/>
      <c r="AB36" s="13">
        <f t="shared" si="22"/>
        <v>0</v>
      </c>
    </row>
    <row r="37" spans="1:28" ht="37.5">
      <c r="A37" s="13" t="s">
        <v>165</v>
      </c>
      <c r="B37" s="16" t="s">
        <v>117</v>
      </c>
      <c r="C37" s="13" t="s">
        <v>248</v>
      </c>
      <c r="D37" s="13"/>
      <c r="E37" s="13">
        <f t="shared" si="13"/>
        <v>9</v>
      </c>
      <c r="F37" s="13">
        <v>270</v>
      </c>
      <c r="G37" s="13">
        <f t="shared" si="23"/>
        <v>38</v>
      </c>
      <c r="H37" s="13">
        <f t="shared" si="25"/>
        <v>26</v>
      </c>
      <c r="I37" s="13">
        <v>6</v>
      </c>
      <c r="J37" s="13">
        <v>6</v>
      </c>
      <c r="K37" s="13">
        <v>0</v>
      </c>
      <c r="L37" s="13">
        <f t="shared" si="26"/>
        <v>232</v>
      </c>
      <c r="M37" s="21"/>
      <c r="N37" s="13">
        <f t="shared" si="16"/>
        <v>0</v>
      </c>
      <c r="O37" s="15"/>
      <c r="P37" s="13">
        <f t="shared" si="17"/>
        <v>0</v>
      </c>
      <c r="Q37" s="15">
        <v>2</v>
      </c>
      <c r="R37" s="13">
        <f t="shared" si="24"/>
        <v>6</v>
      </c>
      <c r="S37" s="15">
        <v>2</v>
      </c>
      <c r="T37" s="13">
        <f t="shared" si="18"/>
        <v>8</v>
      </c>
      <c r="U37" s="15">
        <v>2</v>
      </c>
      <c r="V37" s="13">
        <f t="shared" si="19"/>
        <v>6</v>
      </c>
      <c r="W37" s="15">
        <v>5</v>
      </c>
      <c r="X37" s="13">
        <f t="shared" si="20"/>
        <v>18</v>
      </c>
      <c r="Y37" s="13"/>
      <c r="Z37" s="13">
        <f t="shared" si="21"/>
        <v>0</v>
      </c>
      <c r="AA37" s="13"/>
      <c r="AB37" s="13">
        <f t="shared" si="22"/>
        <v>0</v>
      </c>
    </row>
    <row r="38" spans="1:106" s="5" customFormat="1" ht="37.5">
      <c r="A38" s="13" t="s">
        <v>166</v>
      </c>
      <c r="B38" s="16" t="s">
        <v>118</v>
      </c>
      <c r="C38" s="13"/>
      <c r="D38" s="13">
        <v>8</v>
      </c>
      <c r="E38" s="13">
        <f t="shared" si="13"/>
        <v>3</v>
      </c>
      <c r="F38" s="13">
        <v>90</v>
      </c>
      <c r="G38" s="13">
        <f t="shared" si="23"/>
        <v>12</v>
      </c>
      <c r="H38" s="13">
        <f t="shared" si="25"/>
        <v>8</v>
      </c>
      <c r="I38" s="13">
        <v>2</v>
      </c>
      <c r="J38" s="13">
        <v>2</v>
      </c>
      <c r="K38" s="13">
        <v>0</v>
      </c>
      <c r="L38" s="13">
        <f t="shared" si="26"/>
        <v>78</v>
      </c>
      <c r="M38" s="21"/>
      <c r="N38" s="13">
        <f t="shared" si="16"/>
        <v>0</v>
      </c>
      <c r="O38" s="15"/>
      <c r="P38" s="13">
        <f t="shared" si="17"/>
        <v>0</v>
      </c>
      <c r="Q38" s="15"/>
      <c r="R38" s="13">
        <f t="shared" si="24"/>
        <v>0</v>
      </c>
      <c r="S38" s="15"/>
      <c r="T38" s="13">
        <f t="shared" si="18"/>
        <v>0</v>
      </c>
      <c r="U38" s="15"/>
      <c r="V38" s="13">
        <f t="shared" si="19"/>
        <v>0</v>
      </c>
      <c r="W38" s="15"/>
      <c r="X38" s="13">
        <f t="shared" si="20"/>
        <v>0</v>
      </c>
      <c r="Y38" s="15"/>
      <c r="Z38" s="13">
        <f t="shared" si="21"/>
        <v>0</v>
      </c>
      <c r="AA38" s="15">
        <v>4</v>
      </c>
      <c r="AB38" s="13">
        <f t="shared" si="22"/>
        <v>12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s="4" customFormat="1" ht="27" customHeight="1">
      <c r="A39" s="13" t="s">
        <v>167</v>
      </c>
      <c r="B39" s="16" t="s">
        <v>119</v>
      </c>
      <c r="C39" s="13">
        <v>8</v>
      </c>
      <c r="D39" s="13"/>
      <c r="E39" s="13">
        <f t="shared" si="13"/>
        <v>3</v>
      </c>
      <c r="F39" s="13">
        <v>90</v>
      </c>
      <c r="G39" s="13">
        <f t="shared" si="23"/>
        <v>12</v>
      </c>
      <c r="H39" s="13">
        <f t="shared" si="25"/>
        <v>8</v>
      </c>
      <c r="I39" s="13">
        <v>2</v>
      </c>
      <c r="J39" s="13">
        <v>2</v>
      </c>
      <c r="K39" s="13">
        <v>0</v>
      </c>
      <c r="L39" s="13">
        <f t="shared" si="26"/>
        <v>78</v>
      </c>
      <c r="M39" s="21"/>
      <c r="N39" s="13">
        <f t="shared" si="16"/>
        <v>0</v>
      </c>
      <c r="O39" s="15"/>
      <c r="P39" s="13">
        <f t="shared" si="17"/>
        <v>0</v>
      </c>
      <c r="Q39" s="15"/>
      <c r="R39" s="13">
        <f t="shared" si="24"/>
        <v>0</v>
      </c>
      <c r="S39" s="15"/>
      <c r="T39" s="13">
        <f t="shared" si="18"/>
        <v>0</v>
      </c>
      <c r="U39" s="15"/>
      <c r="V39" s="13">
        <f t="shared" si="19"/>
        <v>0</v>
      </c>
      <c r="W39" s="15"/>
      <c r="X39" s="13">
        <f t="shared" si="20"/>
        <v>0</v>
      </c>
      <c r="Y39" s="30"/>
      <c r="Z39" s="13">
        <f t="shared" si="21"/>
        <v>0</v>
      </c>
      <c r="AA39" s="13">
        <v>4</v>
      </c>
      <c r="AB39" s="13">
        <f t="shared" si="22"/>
        <v>12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</row>
    <row r="40" spans="1:28" ht="37.5">
      <c r="A40" s="13" t="s">
        <v>168</v>
      </c>
      <c r="B40" s="16" t="s">
        <v>120</v>
      </c>
      <c r="C40" s="13">
        <v>7</v>
      </c>
      <c r="D40" s="13"/>
      <c r="E40" s="13">
        <f t="shared" si="13"/>
        <v>4</v>
      </c>
      <c r="F40" s="13">
        <v>120</v>
      </c>
      <c r="G40" s="13">
        <f t="shared" si="23"/>
        <v>14</v>
      </c>
      <c r="H40" s="13">
        <f t="shared" si="25"/>
        <v>6</v>
      </c>
      <c r="I40" s="13">
        <v>8</v>
      </c>
      <c r="J40" s="13">
        <v>0</v>
      </c>
      <c r="K40" s="13">
        <v>0</v>
      </c>
      <c r="L40" s="13">
        <f t="shared" si="26"/>
        <v>106</v>
      </c>
      <c r="M40" s="21"/>
      <c r="N40" s="13">
        <f t="shared" si="16"/>
        <v>0</v>
      </c>
      <c r="O40" s="15"/>
      <c r="P40" s="13">
        <f t="shared" si="17"/>
        <v>0</v>
      </c>
      <c r="Q40" s="15"/>
      <c r="R40" s="13">
        <f t="shared" si="24"/>
        <v>0</v>
      </c>
      <c r="S40" s="15"/>
      <c r="T40" s="13">
        <f t="shared" si="18"/>
        <v>0</v>
      </c>
      <c r="U40" s="15"/>
      <c r="V40" s="13">
        <f t="shared" si="19"/>
        <v>0</v>
      </c>
      <c r="W40" s="15"/>
      <c r="X40" s="13">
        <f t="shared" si="20"/>
        <v>0</v>
      </c>
      <c r="Y40" s="13">
        <v>5</v>
      </c>
      <c r="Z40" s="13">
        <v>14</v>
      </c>
      <c r="AA40" s="13"/>
      <c r="AB40" s="13">
        <f t="shared" si="22"/>
        <v>0</v>
      </c>
    </row>
    <row r="41" spans="1:28" ht="18.75">
      <c r="A41" s="13" t="s">
        <v>169</v>
      </c>
      <c r="B41" s="16" t="s">
        <v>121</v>
      </c>
      <c r="C41" s="13">
        <v>7</v>
      </c>
      <c r="D41" s="13"/>
      <c r="E41" s="13">
        <f t="shared" si="13"/>
        <v>4</v>
      </c>
      <c r="F41" s="13">
        <v>120</v>
      </c>
      <c r="G41" s="13">
        <f t="shared" si="23"/>
        <v>14</v>
      </c>
      <c r="H41" s="13">
        <f t="shared" si="25"/>
        <v>10</v>
      </c>
      <c r="I41" s="13">
        <v>2</v>
      </c>
      <c r="J41" s="13">
        <v>2</v>
      </c>
      <c r="K41" s="13">
        <v>0</v>
      </c>
      <c r="L41" s="13">
        <f aca="true" t="shared" si="27" ref="L41:L54">F41-G41</f>
        <v>106</v>
      </c>
      <c r="M41" s="21"/>
      <c r="N41" s="13">
        <f t="shared" si="16"/>
        <v>0</v>
      </c>
      <c r="O41" s="15"/>
      <c r="P41" s="13">
        <f t="shared" si="17"/>
        <v>0</v>
      </c>
      <c r="Q41" s="15"/>
      <c r="R41" s="13">
        <f t="shared" si="24"/>
        <v>0</v>
      </c>
      <c r="S41" s="15"/>
      <c r="T41" s="13">
        <f t="shared" si="18"/>
        <v>0</v>
      </c>
      <c r="U41" s="15"/>
      <c r="V41" s="13">
        <f t="shared" si="19"/>
        <v>0</v>
      </c>
      <c r="W41" s="15"/>
      <c r="X41" s="13">
        <f t="shared" si="20"/>
        <v>0</v>
      </c>
      <c r="Y41" s="13">
        <v>5</v>
      </c>
      <c r="Z41" s="13">
        <v>14</v>
      </c>
      <c r="AA41" s="13"/>
      <c r="AB41" s="13">
        <f t="shared" si="22"/>
        <v>0</v>
      </c>
    </row>
    <row r="42" spans="1:28" ht="37.5">
      <c r="A42" s="13" t="s">
        <v>170</v>
      </c>
      <c r="B42" s="16" t="s">
        <v>122</v>
      </c>
      <c r="C42" s="13">
        <v>3</v>
      </c>
      <c r="D42" s="13"/>
      <c r="E42" s="13">
        <f t="shared" si="13"/>
        <v>4</v>
      </c>
      <c r="F42" s="13">
        <v>120</v>
      </c>
      <c r="G42" s="13">
        <f t="shared" si="23"/>
        <v>12</v>
      </c>
      <c r="H42" s="13">
        <f t="shared" si="25"/>
        <v>8</v>
      </c>
      <c r="I42" s="13">
        <v>2</v>
      </c>
      <c r="J42" s="13">
        <v>2</v>
      </c>
      <c r="K42" s="13">
        <v>0</v>
      </c>
      <c r="L42" s="13">
        <f>F42-G42</f>
        <v>108</v>
      </c>
      <c r="M42" s="21"/>
      <c r="N42" s="13">
        <f t="shared" si="16"/>
        <v>0</v>
      </c>
      <c r="O42" s="15"/>
      <c r="P42" s="13">
        <f t="shared" si="17"/>
        <v>0</v>
      </c>
      <c r="Q42" s="15">
        <v>4</v>
      </c>
      <c r="R42" s="13">
        <f t="shared" si="24"/>
        <v>12</v>
      </c>
      <c r="S42" s="15"/>
      <c r="T42" s="13">
        <f t="shared" si="18"/>
        <v>0</v>
      </c>
      <c r="U42" s="15"/>
      <c r="V42" s="13">
        <f t="shared" si="19"/>
        <v>0</v>
      </c>
      <c r="W42" s="15"/>
      <c r="X42" s="13">
        <f t="shared" si="20"/>
        <v>0</v>
      </c>
      <c r="Y42" s="13"/>
      <c r="Z42" s="13">
        <f t="shared" si="21"/>
        <v>0</v>
      </c>
      <c r="AA42" s="13"/>
      <c r="AB42" s="13">
        <f t="shared" si="22"/>
        <v>0</v>
      </c>
    </row>
    <row r="43" spans="1:28" ht="18.75">
      <c r="A43" s="13" t="s">
        <v>171</v>
      </c>
      <c r="B43" s="16" t="s">
        <v>126</v>
      </c>
      <c r="C43" s="13">
        <v>8</v>
      </c>
      <c r="D43" s="13"/>
      <c r="E43" s="13">
        <f t="shared" si="13"/>
        <v>3</v>
      </c>
      <c r="F43" s="13">
        <v>90</v>
      </c>
      <c r="G43" s="13">
        <f t="shared" si="23"/>
        <v>12</v>
      </c>
      <c r="H43" s="13">
        <f t="shared" si="25"/>
        <v>6</v>
      </c>
      <c r="I43" s="13">
        <v>4</v>
      </c>
      <c r="J43" s="13">
        <v>2</v>
      </c>
      <c r="K43" s="13">
        <v>0</v>
      </c>
      <c r="L43" s="13">
        <f>F43-G43</f>
        <v>78</v>
      </c>
      <c r="M43" s="21"/>
      <c r="N43" s="13">
        <f t="shared" si="16"/>
        <v>0</v>
      </c>
      <c r="O43" s="15"/>
      <c r="P43" s="13">
        <f t="shared" si="17"/>
        <v>0</v>
      </c>
      <c r="Q43" s="15"/>
      <c r="R43" s="13">
        <f t="shared" si="24"/>
        <v>0</v>
      </c>
      <c r="S43" s="15"/>
      <c r="T43" s="13">
        <f t="shared" si="18"/>
        <v>0</v>
      </c>
      <c r="U43" s="15"/>
      <c r="V43" s="13">
        <f t="shared" si="19"/>
        <v>0</v>
      </c>
      <c r="W43" s="15"/>
      <c r="X43" s="13">
        <f t="shared" si="20"/>
        <v>0</v>
      </c>
      <c r="Y43" s="13"/>
      <c r="Z43" s="13">
        <f t="shared" si="21"/>
        <v>0</v>
      </c>
      <c r="AA43" s="13">
        <v>4</v>
      </c>
      <c r="AB43" s="13">
        <f t="shared" si="22"/>
        <v>12</v>
      </c>
    </row>
    <row r="44" spans="1:28" ht="56.25">
      <c r="A44" s="13" t="s">
        <v>172</v>
      </c>
      <c r="B44" s="16" t="s">
        <v>137</v>
      </c>
      <c r="C44" s="13">
        <v>4</v>
      </c>
      <c r="D44" s="13"/>
      <c r="E44" s="13">
        <f t="shared" si="13"/>
        <v>5.5</v>
      </c>
      <c r="F44" s="13">
        <v>165</v>
      </c>
      <c r="G44" s="13">
        <f t="shared" si="23"/>
        <v>20</v>
      </c>
      <c r="H44" s="13">
        <f t="shared" si="25"/>
        <v>12</v>
      </c>
      <c r="I44" s="13">
        <v>4</v>
      </c>
      <c r="J44" s="13">
        <v>4</v>
      </c>
      <c r="K44" s="13">
        <v>0</v>
      </c>
      <c r="L44" s="13">
        <f>F44-G44</f>
        <v>145</v>
      </c>
      <c r="M44" s="21"/>
      <c r="N44" s="13">
        <f t="shared" si="16"/>
        <v>0</v>
      </c>
      <c r="O44" s="15"/>
      <c r="P44" s="13">
        <f t="shared" si="17"/>
        <v>0</v>
      </c>
      <c r="Q44" s="15"/>
      <c r="R44" s="13">
        <f t="shared" si="24"/>
        <v>0</v>
      </c>
      <c r="S44" s="15">
        <v>5</v>
      </c>
      <c r="T44" s="13">
        <f t="shared" si="18"/>
        <v>20</v>
      </c>
      <c r="U44" s="15"/>
      <c r="V44" s="13">
        <f t="shared" si="19"/>
        <v>0</v>
      </c>
      <c r="W44" s="15"/>
      <c r="X44" s="13">
        <f t="shared" si="20"/>
        <v>0</v>
      </c>
      <c r="Y44" s="13"/>
      <c r="Z44" s="13">
        <f t="shared" si="21"/>
        <v>0</v>
      </c>
      <c r="AA44" s="13"/>
      <c r="AB44" s="13">
        <f t="shared" si="22"/>
        <v>0</v>
      </c>
    </row>
    <row r="45" spans="1:28" ht="21.75" customHeight="1">
      <c r="A45" s="13" t="s">
        <v>173</v>
      </c>
      <c r="B45" s="16" t="s">
        <v>127</v>
      </c>
      <c r="C45" s="13">
        <v>2</v>
      </c>
      <c r="D45" s="13"/>
      <c r="E45" s="13">
        <f t="shared" si="13"/>
        <v>4</v>
      </c>
      <c r="F45" s="13">
        <v>120</v>
      </c>
      <c r="G45" s="13">
        <f t="shared" si="23"/>
        <v>16</v>
      </c>
      <c r="H45" s="13">
        <f t="shared" si="25"/>
        <v>8</v>
      </c>
      <c r="I45" s="13">
        <v>4</v>
      </c>
      <c r="J45" s="13">
        <v>4</v>
      </c>
      <c r="K45" s="13">
        <v>0</v>
      </c>
      <c r="L45" s="13">
        <f>F45-G45</f>
        <v>104</v>
      </c>
      <c r="M45" s="21"/>
      <c r="N45" s="13">
        <f t="shared" si="16"/>
        <v>0</v>
      </c>
      <c r="O45" s="15">
        <v>4</v>
      </c>
      <c r="P45" s="13">
        <f t="shared" si="17"/>
        <v>16</v>
      </c>
      <c r="Q45" s="15"/>
      <c r="R45" s="13">
        <f t="shared" si="24"/>
        <v>0</v>
      </c>
      <c r="S45" s="15"/>
      <c r="T45" s="13">
        <f t="shared" si="18"/>
        <v>0</v>
      </c>
      <c r="U45" s="15"/>
      <c r="V45" s="13">
        <f t="shared" si="19"/>
        <v>0</v>
      </c>
      <c r="W45" s="15"/>
      <c r="X45" s="13">
        <f t="shared" si="20"/>
        <v>0</v>
      </c>
      <c r="Y45" s="13"/>
      <c r="Z45" s="13">
        <f t="shared" si="21"/>
        <v>0</v>
      </c>
      <c r="AA45" s="13"/>
      <c r="AB45" s="13">
        <f t="shared" si="22"/>
        <v>0</v>
      </c>
    </row>
    <row r="46" spans="1:28" ht="37.5">
      <c r="A46" s="13" t="s">
        <v>174</v>
      </c>
      <c r="B46" s="16" t="s">
        <v>289</v>
      </c>
      <c r="C46" s="13"/>
      <c r="D46" s="13">
        <v>8</v>
      </c>
      <c r="E46" s="13">
        <f t="shared" si="13"/>
        <v>3</v>
      </c>
      <c r="F46" s="13">
        <v>90</v>
      </c>
      <c r="G46" s="13">
        <f t="shared" si="23"/>
        <v>12</v>
      </c>
      <c r="H46" s="13">
        <f t="shared" si="25"/>
        <v>8</v>
      </c>
      <c r="I46" s="13">
        <v>2</v>
      </c>
      <c r="J46" s="13">
        <v>2</v>
      </c>
      <c r="K46" s="13">
        <v>0</v>
      </c>
      <c r="L46" s="13">
        <f t="shared" si="27"/>
        <v>78</v>
      </c>
      <c r="M46" s="21"/>
      <c r="N46" s="13">
        <f t="shared" si="16"/>
        <v>0</v>
      </c>
      <c r="O46" s="15"/>
      <c r="P46" s="13">
        <f aca="true" t="shared" si="28" ref="P46:P54">O46*$O$8</f>
        <v>0</v>
      </c>
      <c r="Q46" s="15"/>
      <c r="R46" s="13">
        <f t="shared" si="24"/>
        <v>0</v>
      </c>
      <c r="S46" s="15"/>
      <c r="T46" s="13">
        <f aca="true" t="shared" si="29" ref="T46:T54">S46*$S$8</f>
        <v>0</v>
      </c>
      <c r="U46" s="15"/>
      <c r="V46" s="13">
        <f t="shared" si="19"/>
        <v>0</v>
      </c>
      <c r="W46" s="15"/>
      <c r="X46" s="13">
        <f aca="true" t="shared" si="30" ref="X46:X54">W46*$W$8</f>
        <v>0</v>
      </c>
      <c r="Y46" s="13"/>
      <c r="Z46" s="13">
        <f t="shared" si="21"/>
        <v>0</v>
      </c>
      <c r="AA46" s="13">
        <v>4</v>
      </c>
      <c r="AB46" s="13">
        <f t="shared" si="22"/>
        <v>12</v>
      </c>
    </row>
    <row r="47" spans="1:28" ht="37.5">
      <c r="A47" s="30" t="s">
        <v>143</v>
      </c>
      <c r="B47" s="54" t="s">
        <v>144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1"/>
      <c r="N47" s="13"/>
      <c r="O47" s="15"/>
      <c r="P47" s="13"/>
      <c r="Q47" s="15"/>
      <c r="R47" s="13"/>
      <c r="S47" s="15"/>
      <c r="T47" s="13"/>
      <c r="U47" s="15"/>
      <c r="V47" s="13"/>
      <c r="W47" s="15"/>
      <c r="X47" s="13"/>
      <c r="Y47" s="13"/>
      <c r="Z47" s="13"/>
      <c r="AA47" s="13"/>
      <c r="AB47" s="13"/>
    </row>
    <row r="48" spans="1:28" ht="37.5">
      <c r="A48" s="13" t="s">
        <v>175</v>
      </c>
      <c r="B48" s="16" t="s">
        <v>138</v>
      </c>
      <c r="C48" s="13"/>
      <c r="D48" s="13">
        <v>6</v>
      </c>
      <c r="E48" s="13">
        <f t="shared" si="13"/>
        <v>3</v>
      </c>
      <c r="F48" s="13">
        <v>90</v>
      </c>
      <c r="G48" s="13">
        <f aca="true" t="shared" si="31" ref="G48:G54">N48+P48+R48+T48+V48+X48+Z48+AB48</f>
        <v>0</v>
      </c>
      <c r="H48" s="13">
        <f t="shared" si="25"/>
        <v>0</v>
      </c>
      <c r="I48" s="13">
        <v>0</v>
      </c>
      <c r="J48" s="13">
        <v>0</v>
      </c>
      <c r="K48" s="13">
        <v>0</v>
      </c>
      <c r="L48" s="13">
        <f t="shared" si="27"/>
        <v>90</v>
      </c>
      <c r="M48" s="21"/>
      <c r="N48" s="13">
        <f aca="true" t="shared" si="32" ref="N48:N54">M48*$M$8</f>
        <v>0</v>
      </c>
      <c r="O48" s="15"/>
      <c r="P48" s="13">
        <f t="shared" si="28"/>
        <v>0</v>
      </c>
      <c r="Q48" s="15"/>
      <c r="R48" s="13">
        <f aca="true" t="shared" si="33" ref="R48:R54">Q48*$Q$8</f>
        <v>0</v>
      </c>
      <c r="S48" s="15"/>
      <c r="T48" s="13">
        <f t="shared" si="29"/>
        <v>0</v>
      </c>
      <c r="U48" s="15"/>
      <c r="V48" s="13">
        <f aca="true" t="shared" si="34" ref="V48:V54">U48*$U$8</f>
        <v>0</v>
      </c>
      <c r="W48" s="15"/>
      <c r="X48" s="13">
        <f t="shared" si="30"/>
        <v>0</v>
      </c>
      <c r="Y48" s="13"/>
      <c r="Z48" s="13">
        <f aca="true" t="shared" si="35" ref="Z48:Z54">Y48*$Y$8</f>
        <v>0</v>
      </c>
      <c r="AA48" s="13"/>
      <c r="AB48" s="13">
        <f aca="true" t="shared" si="36" ref="AB48:AB54">AA48*$AA$8</f>
        <v>0</v>
      </c>
    </row>
    <row r="49" spans="1:28" ht="56.25" customHeight="1">
      <c r="A49" s="13" t="s">
        <v>176</v>
      </c>
      <c r="B49" s="14" t="s">
        <v>123</v>
      </c>
      <c r="C49" s="13"/>
      <c r="D49" s="55" t="s">
        <v>139</v>
      </c>
      <c r="E49" s="13">
        <f t="shared" si="13"/>
        <v>9</v>
      </c>
      <c r="F49" s="13">
        <v>270</v>
      </c>
      <c r="G49" s="13">
        <f t="shared" si="31"/>
        <v>0</v>
      </c>
      <c r="H49" s="13">
        <f aca="true" t="shared" si="37" ref="H49:H54">G49-K49-J49-I49</f>
        <v>0</v>
      </c>
      <c r="I49" s="13">
        <v>0</v>
      </c>
      <c r="J49" s="13">
        <v>0</v>
      </c>
      <c r="K49" s="13">
        <v>0</v>
      </c>
      <c r="L49" s="13">
        <f t="shared" si="27"/>
        <v>270</v>
      </c>
      <c r="M49" s="21"/>
      <c r="N49" s="13">
        <f t="shared" si="32"/>
        <v>0</v>
      </c>
      <c r="O49" s="15"/>
      <c r="P49" s="13">
        <f t="shared" si="28"/>
        <v>0</v>
      </c>
      <c r="Q49" s="15"/>
      <c r="R49" s="13">
        <f t="shared" si="33"/>
        <v>0</v>
      </c>
      <c r="S49" s="15"/>
      <c r="T49" s="13">
        <f t="shared" si="29"/>
        <v>0</v>
      </c>
      <c r="U49" s="15"/>
      <c r="V49" s="13">
        <f t="shared" si="34"/>
        <v>0</v>
      </c>
      <c r="W49" s="15"/>
      <c r="X49" s="13">
        <f t="shared" si="30"/>
        <v>0</v>
      </c>
      <c r="Y49" s="13"/>
      <c r="Z49" s="13">
        <f t="shared" si="35"/>
        <v>0</v>
      </c>
      <c r="AA49" s="13"/>
      <c r="AB49" s="13">
        <f t="shared" si="36"/>
        <v>0</v>
      </c>
    </row>
    <row r="50" spans="1:28" ht="37.5">
      <c r="A50" s="13" t="s">
        <v>177</v>
      </c>
      <c r="B50" s="16" t="s">
        <v>196</v>
      </c>
      <c r="C50" s="13"/>
      <c r="D50" s="55">
        <v>6</v>
      </c>
      <c r="E50" s="13">
        <f t="shared" si="13"/>
        <v>5</v>
      </c>
      <c r="F50" s="13">
        <v>150</v>
      </c>
      <c r="G50" s="13">
        <f t="shared" si="31"/>
        <v>0</v>
      </c>
      <c r="H50" s="13">
        <f t="shared" si="37"/>
        <v>0</v>
      </c>
      <c r="I50" s="13">
        <v>0</v>
      </c>
      <c r="J50" s="13">
        <v>0</v>
      </c>
      <c r="K50" s="13">
        <v>0</v>
      </c>
      <c r="L50" s="13">
        <f t="shared" si="27"/>
        <v>150</v>
      </c>
      <c r="M50" s="21"/>
      <c r="N50" s="13">
        <f t="shared" si="32"/>
        <v>0</v>
      </c>
      <c r="O50" s="15"/>
      <c r="P50" s="13">
        <f t="shared" si="28"/>
        <v>0</v>
      </c>
      <c r="Q50" s="15"/>
      <c r="R50" s="13">
        <f t="shared" si="33"/>
        <v>0</v>
      </c>
      <c r="S50" s="15"/>
      <c r="T50" s="13">
        <f t="shared" si="29"/>
        <v>0</v>
      </c>
      <c r="U50" s="15"/>
      <c r="V50" s="13">
        <f t="shared" si="34"/>
        <v>0</v>
      </c>
      <c r="W50" s="15"/>
      <c r="X50" s="13">
        <f t="shared" si="30"/>
        <v>0</v>
      </c>
      <c r="Y50" s="13"/>
      <c r="Z50" s="13">
        <f t="shared" si="35"/>
        <v>0</v>
      </c>
      <c r="AA50" s="13"/>
      <c r="AB50" s="13">
        <f t="shared" si="36"/>
        <v>0</v>
      </c>
    </row>
    <row r="51" spans="1:106" s="5" customFormat="1" ht="48.75" customHeight="1">
      <c r="A51" s="13" t="s">
        <v>178</v>
      </c>
      <c r="B51" s="16" t="s">
        <v>195</v>
      </c>
      <c r="C51" s="13"/>
      <c r="D51" s="55">
        <v>7</v>
      </c>
      <c r="E51" s="13">
        <f t="shared" si="13"/>
        <v>5</v>
      </c>
      <c r="F51" s="13">
        <v>150</v>
      </c>
      <c r="G51" s="13">
        <f t="shared" si="31"/>
        <v>0</v>
      </c>
      <c r="H51" s="13">
        <f t="shared" si="37"/>
        <v>0</v>
      </c>
      <c r="I51" s="13">
        <v>0</v>
      </c>
      <c r="J51" s="13">
        <v>0</v>
      </c>
      <c r="K51" s="13">
        <v>0</v>
      </c>
      <c r="L51" s="13">
        <f t="shared" si="27"/>
        <v>150</v>
      </c>
      <c r="M51" s="21"/>
      <c r="N51" s="13">
        <f t="shared" si="32"/>
        <v>0</v>
      </c>
      <c r="O51" s="15"/>
      <c r="P51" s="13">
        <f t="shared" si="28"/>
        <v>0</v>
      </c>
      <c r="Q51" s="15"/>
      <c r="R51" s="13">
        <f t="shared" si="33"/>
        <v>0</v>
      </c>
      <c r="S51" s="15"/>
      <c r="T51" s="13">
        <f t="shared" si="29"/>
        <v>0</v>
      </c>
      <c r="U51" s="15"/>
      <c r="V51" s="13">
        <f t="shared" si="34"/>
        <v>0</v>
      </c>
      <c r="W51" s="15"/>
      <c r="X51" s="13">
        <f t="shared" si="30"/>
        <v>0</v>
      </c>
      <c r="Y51" s="15"/>
      <c r="Z51" s="15">
        <f t="shared" si="35"/>
        <v>0</v>
      </c>
      <c r="AA51" s="15"/>
      <c r="AB51" s="13">
        <f t="shared" si="36"/>
        <v>0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1:106" s="4" customFormat="1" ht="54.75" customHeight="1">
      <c r="A52" s="13" t="s">
        <v>179</v>
      </c>
      <c r="B52" s="16" t="s">
        <v>153</v>
      </c>
      <c r="C52" s="13"/>
      <c r="D52" s="13">
        <v>8</v>
      </c>
      <c r="E52" s="13">
        <f t="shared" si="13"/>
        <v>5.5</v>
      </c>
      <c r="F52" s="13">
        <v>165</v>
      </c>
      <c r="G52" s="13">
        <f t="shared" si="31"/>
        <v>0</v>
      </c>
      <c r="H52" s="13">
        <f t="shared" si="37"/>
        <v>0</v>
      </c>
      <c r="I52" s="13">
        <v>0</v>
      </c>
      <c r="J52" s="13">
        <v>0</v>
      </c>
      <c r="K52" s="13">
        <v>0</v>
      </c>
      <c r="L52" s="13">
        <f t="shared" si="27"/>
        <v>165</v>
      </c>
      <c r="M52" s="21"/>
      <c r="N52" s="13">
        <f t="shared" si="32"/>
        <v>0</v>
      </c>
      <c r="O52" s="15"/>
      <c r="P52" s="13">
        <f t="shared" si="28"/>
        <v>0</v>
      </c>
      <c r="Q52" s="15"/>
      <c r="R52" s="13">
        <f t="shared" si="33"/>
        <v>0</v>
      </c>
      <c r="S52" s="15"/>
      <c r="T52" s="13">
        <f t="shared" si="29"/>
        <v>0</v>
      </c>
      <c r="U52" s="15"/>
      <c r="V52" s="13">
        <f t="shared" si="34"/>
        <v>0</v>
      </c>
      <c r="W52" s="15"/>
      <c r="X52" s="13">
        <f t="shared" si="30"/>
        <v>0</v>
      </c>
      <c r="Y52" s="30"/>
      <c r="Z52" s="13">
        <f t="shared" si="35"/>
        <v>0</v>
      </c>
      <c r="AA52" s="30"/>
      <c r="AB52" s="13">
        <f t="shared" si="36"/>
        <v>0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</row>
    <row r="53" spans="1:106" s="4" customFormat="1" ht="54.75" customHeight="1">
      <c r="A53" s="13" t="s">
        <v>180</v>
      </c>
      <c r="B53" s="16" t="s">
        <v>285</v>
      </c>
      <c r="C53" s="13"/>
      <c r="D53" s="55" t="s">
        <v>139</v>
      </c>
      <c r="E53" s="13">
        <f>F53/30</f>
        <v>1.5</v>
      </c>
      <c r="F53" s="13">
        <v>45</v>
      </c>
      <c r="G53" s="13">
        <f>N53+P53+R53+T53+V53+X53+Z53+AB53</f>
        <v>0</v>
      </c>
      <c r="H53" s="13">
        <f t="shared" si="37"/>
        <v>0</v>
      </c>
      <c r="I53" s="13">
        <v>0</v>
      </c>
      <c r="J53" s="13">
        <v>0</v>
      </c>
      <c r="K53" s="13">
        <v>0</v>
      </c>
      <c r="L53" s="13">
        <f>F53-G53</f>
        <v>45</v>
      </c>
      <c r="M53" s="21"/>
      <c r="N53" s="13">
        <f>M53*$M$8</f>
        <v>0</v>
      </c>
      <c r="O53" s="15"/>
      <c r="P53" s="13">
        <f>O53*$O$8</f>
        <v>0</v>
      </c>
      <c r="Q53" s="15"/>
      <c r="R53" s="13">
        <f>Q53*$Q$8</f>
        <v>0</v>
      </c>
      <c r="S53" s="15"/>
      <c r="T53" s="13">
        <f>S53*$S$8</f>
        <v>0</v>
      </c>
      <c r="U53" s="15"/>
      <c r="V53" s="13">
        <f>U53*$U$8</f>
        <v>0</v>
      </c>
      <c r="W53" s="15"/>
      <c r="X53" s="13">
        <f>W53*$W$8</f>
        <v>0</v>
      </c>
      <c r="Y53" s="30"/>
      <c r="Z53" s="13">
        <f>Y53*$Y$8</f>
        <v>0</v>
      </c>
      <c r="AA53" s="30"/>
      <c r="AB53" s="13">
        <f>AA53*$AA$8</f>
        <v>0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</row>
    <row r="54" spans="1:28" ht="54" customHeight="1">
      <c r="A54" s="13" t="s">
        <v>180</v>
      </c>
      <c r="B54" s="16" t="s">
        <v>284</v>
      </c>
      <c r="C54" s="13"/>
      <c r="D54" s="55" t="s">
        <v>139</v>
      </c>
      <c r="E54" s="13">
        <f t="shared" si="13"/>
        <v>1.5</v>
      </c>
      <c r="F54" s="13">
        <v>45</v>
      </c>
      <c r="G54" s="13">
        <f t="shared" si="31"/>
        <v>0</v>
      </c>
      <c r="H54" s="13">
        <f t="shared" si="37"/>
        <v>0</v>
      </c>
      <c r="I54" s="13">
        <v>0</v>
      </c>
      <c r="J54" s="13">
        <v>0</v>
      </c>
      <c r="K54" s="13">
        <v>0</v>
      </c>
      <c r="L54" s="13">
        <f t="shared" si="27"/>
        <v>45</v>
      </c>
      <c r="M54" s="21"/>
      <c r="N54" s="13">
        <f t="shared" si="32"/>
        <v>0</v>
      </c>
      <c r="O54" s="15"/>
      <c r="P54" s="13">
        <f t="shared" si="28"/>
        <v>0</v>
      </c>
      <c r="Q54" s="15"/>
      <c r="R54" s="13">
        <f t="shared" si="33"/>
        <v>0</v>
      </c>
      <c r="S54" s="15"/>
      <c r="T54" s="13">
        <f t="shared" si="29"/>
        <v>0</v>
      </c>
      <c r="U54" s="15"/>
      <c r="V54" s="13">
        <f t="shared" si="34"/>
        <v>0</v>
      </c>
      <c r="W54" s="15"/>
      <c r="X54" s="13">
        <f t="shared" si="30"/>
        <v>0</v>
      </c>
      <c r="Y54" s="13"/>
      <c r="Z54" s="13">
        <f t="shared" si="35"/>
        <v>0</v>
      </c>
      <c r="AA54" s="13"/>
      <c r="AB54" s="13">
        <f t="shared" si="36"/>
        <v>0</v>
      </c>
    </row>
    <row r="55" spans="1:28" s="32" customFormat="1" ht="58.5">
      <c r="A55" s="27"/>
      <c r="B55" s="31" t="s">
        <v>145</v>
      </c>
      <c r="C55" s="39"/>
      <c r="D55" s="39"/>
      <c r="E55" s="39">
        <f aca="true" t="shared" si="38" ref="E55:AB55">SUM(E26:E54)</f>
        <v>124</v>
      </c>
      <c r="F55" s="39">
        <f t="shared" si="38"/>
        <v>3720</v>
      </c>
      <c r="G55" s="39">
        <f>SUM(G26:G54)</f>
        <v>334</v>
      </c>
      <c r="H55" s="39">
        <f t="shared" si="38"/>
        <v>208</v>
      </c>
      <c r="I55" s="39">
        <f t="shared" si="38"/>
        <v>62</v>
      </c>
      <c r="J55" s="39">
        <f t="shared" si="38"/>
        <v>64</v>
      </c>
      <c r="K55" s="39">
        <f t="shared" si="38"/>
        <v>0</v>
      </c>
      <c r="L55" s="39">
        <f t="shared" si="38"/>
        <v>3386</v>
      </c>
      <c r="M55" s="39">
        <f t="shared" si="38"/>
        <v>12</v>
      </c>
      <c r="N55" s="39">
        <f t="shared" si="38"/>
        <v>36</v>
      </c>
      <c r="O55" s="39">
        <f t="shared" si="38"/>
        <v>11</v>
      </c>
      <c r="P55" s="39">
        <f t="shared" si="38"/>
        <v>44</v>
      </c>
      <c r="Q55" s="39">
        <f t="shared" si="38"/>
        <v>19</v>
      </c>
      <c r="R55" s="39">
        <f t="shared" si="38"/>
        <v>56</v>
      </c>
      <c r="S55" s="39">
        <f t="shared" si="38"/>
        <v>7</v>
      </c>
      <c r="T55" s="39">
        <f t="shared" si="38"/>
        <v>28</v>
      </c>
      <c r="U55" s="39">
        <f t="shared" si="38"/>
        <v>7</v>
      </c>
      <c r="V55" s="39">
        <f t="shared" si="38"/>
        <v>20</v>
      </c>
      <c r="W55" s="39">
        <f t="shared" si="38"/>
        <v>10</v>
      </c>
      <c r="X55" s="39">
        <f t="shared" si="38"/>
        <v>36</v>
      </c>
      <c r="Y55" s="39">
        <f t="shared" si="38"/>
        <v>23</v>
      </c>
      <c r="Z55" s="39">
        <f t="shared" si="38"/>
        <v>66</v>
      </c>
      <c r="AA55" s="39">
        <f t="shared" si="38"/>
        <v>16</v>
      </c>
      <c r="AB55" s="39">
        <f t="shared" si="38"/>
        <v>48</v>
      </c>
    </row>
    <row r="56" spans="1:28" s="33" customFormat="1" ht="71.25" customHeight="1">
      <c r="A56" s="22"/>
      <c r="B56" s="23" t="s">
        <v>146</v>
      </c>
      <c r="C56" s="40"/>
      <c r="D56" s="40"/>
      <c r="E56" s="40">
        <f aca="true" t="shared" si="39" ref="E56:AB56">E55+E24</f>
        <v>180</v>
      </c>
      <c r="F56" s="40">
        <f t="shared" si="39"/>
        <v>5400</v>
      </c>
      <c r="G56" s="40">
        <f t="shared" si="39"/>
        <v>516</v>
      </c>
      <c r="H56" s="40">
        <f t="shared" si="39"/>
        <v>308</v>
      </c>
      <c r="I56" s="40">
        <f t="shared" si="39"/>
        <v>118</v>
      </c>
      <c r="J56" s="40">
        <f t="shared" si="39"/>
        <v>90</v>
      </c>
      <c r="K56" s="40">
        <f t="shared" si="39"/>
        <v>0</v>
      </c>
      <c r="L56" s="40">
        <f t="shared" si="39"/>
        <v>4884</v>
      </c>
      <c r="M56" s="40">
        <f t="shared" si="39"/>
        <v>27</v>
      </c>
      <c r="N56" s="40">
        <f t="shared" si="39"/>
        <v>80</v>
      </c>
      <c r="O56" s="40">
        <f t="shared" si="39"/>
        <v>21</v>
      </c>
      <c r="P56" s="40">
        <f t="shared" si="39"/>
        <v>84</v>
      </c>
      <c r="Q56" s="40">
        <f t="shared" si="39"/>
        <v>21</v>
      </c>
      <c r="R56" s="40">
        <f t="shared" si="39"/>
        <v>62</v>
      </c>
      <c r="S56" s="40">
        <f t="shared" si="39"/>
        <v>27</v>
      </c>
      <c r="T56" s="40">
        <f t="shared" si="39"/>
        <v>108</v>
      </c>
      <c r="U56" s="40">
        <f t="shared" si="39"/>
        <v>11</v>
      </c>
      <c r="V56" s="40">
        <f t="shared" si="39"/>
        <v>32</v>
      </c>
      <c r="W56" s="40">
        <f t="shared" si="39"/>
        <v>10</v>
      </c>
      <c r="X56" s="40">
        <f t="shared" si="39"/>
        <v>36</v>
      </c>
      <c r="Y56" s="40">
        <f t="shared" si="39"/>
        <v>23</v>
      </c>
      <c r="Z56" s="40">
        <f t="shared" si="39"/>
        <v>66</v>
      </c>
      <c r="AA56" s="40">
        <f t="shared" si="39"/>
        <v>16</v>
      </c>
      <c r="AB56" s="40">
        <f t="shared" si="39"/>
        <v>48</v>
      </c>
    </row>
    <row r="57" spans="1:106" s="11" customFormat="1" ht="26.25" customHeight="1">
      <c r="A57" s="11" t="s">
        <v>147</v>
      </c>
      <c r="C57" s="30"/>
      <c r="M57" s="30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</row>
    <row r="58" spans="1:28" ht="18.75">
      <c r="A58" s="11" t="s">
        <v>148</v>
      </c>
      <c r="B58" s="11"/>
      <c r="C58" s="13"/>
      <c r="D58" s="13"/>
      <c r="E58" s="8"/>
      <c r="F58" s="13"/>
      <c r="G58" s="13"/>
      <c r="H58" s="13"/>
      <c r="I58" s="13"/>
      <c r="J58" s="13"/>
      <c r="K58" s="13"/>
      <c r="L58" s="13"/>
      <c r="M58" s="21"/>
      <c r="N58" s="13"/>
      <c r="O58" s="15"/>
      <c r="P58" s="13"/>
      <c r="Q58" s="15"/>
      <c r="R58" s="13"/>
      <c r="S58" s="15"/>
      <c r="T58" s="13"/>
      <c r="U58" s="15"/>
      <c r="V58" s="13"/>
      <c r="W58" s="15"/>
      <c r="X58" s="13"/>
      <c r="Y58" s="8"/>
      <c r="Z58" s="8"/>
      <c r="AA58" s="8"/>
      <c r="AB58" s="8">
        <f>AA58*$AA$8</f>
        <v>0</v>
      </c>
    </row>
    <row r="59" spans="1:28" ht="19.5">
      <c r="A59" s="11"/>
      <c r="B59" s="56" t="s">
        <v>280</v>
      </c>
      <c r="C59" s="13"/>
      <c r="D59" s="13"/>
      <c r="E59" s="8"/>
      <c r="F59" s="13"/>
      <c r="G59" s="13"/>
      <c r="H59" s="13"/>
      <c r="I59" s="13"/>
      <c r="J59" s="13"/>
      <c r="K59" s="13"/>
      <c r="L59" s="13"/>
      <c r="M59" s="21"/>
      <c r="N59" s="13"/>
      <c r="O59" s="15"/>
      <c r="P59" s="13"/>
      <c r="Q59" s="15"/>
      <c r="R59" s="13"/>
      <c r="S59" s="15"/>
      <c r="T59" s="13"/>
      <c r="U59" s="15"/>
      <c r="V59" s="13"/>
      <c r="W59" s="15"/>
      <c r="X59" s="13"/>
      <c r="Y59" s="8"/>
      <c r="Z59" s="8"/>
      <c r="AA59" s="8"/>
      <c r="AB59" s="8"/>
    </row>
    <row r="60" spans="1:28" ht="18.75">
      <c r="A60" s="13" t="s">
        <v>181</v>
      </c>
      <c r="B60" s="16" t="s">
        <v>204</v>
      </c>
      <c r="C60" s="13"/>
      <c r="D60" s="13">
        <v>5</v>
      </c>
      <c r="E60" s="13">
        <f>F60/30</f>
        <v>5</v>
      </c>
      <c r="F60" s="13">
        <v>150</v>
      </c>
      <c r="G60" s="13">
        <f>N60+P60+R60+T60+V60+X60</f>
        <v>12</v>
      </c>
      <c r="H60" s="13">
        <f>G60-K60-J60-I60</f>
        <v>8</v>
      </c>
      <c r="I60" s="13">
        <v>2</v>
      </c>
      <c r="J60" s="13">
        <v>2</v>
      </c>
      <c r="K60" s="13">
        <v>0</v>
      </c>
      <c r="L60" s="13">
        <f>F60-G60</f>
        <v>138</v>
      </c>
      <c r="M60" s="21"/>
      <c r="N60" s="13">
        <f>M60*$M$8</f>
        <v>0</v>
      </c>
      <c r="O60" s="15"/>
      <c r="P60" s="13">
        <f>O60*$O$8</f>
        <v>0</v>
      </c>
      <c r="Q60" s="15"/>
      <c r="R60" s="13">
        <f>Q60*$Q$8</f>
        <v>0</v>
      </c>
      <c r="S60" s="15"/>
      <c r="T60" s="13">
        <f>S60*$S$8</f>
        <v>0</v>
      </c>
      <c r="U60" s="15">
        <v>4</v>
      </c>
      <c r="V60" s="13">
        <f>U60*$U$8</f>
        <v>12</v>
      </c>
      <c r="W60" s="15"/>
      <c r="X60" s="13">
        <f>W60*$W$8</f>
        <v>0</v>
      </c>
      <c r="Y60" s="13"/>
      <c r="Z60" s="13">
        <f>Y60*$Y$8</f>
        <v>0</v>
      </c>
      <c r="AA60" s="13"/>
      <c r="AB60" s="13">
        <f>AA60*$AA$8</f>
        <v>0</v>
      </c>
    </row>
    <row r="61" spans="1:28" ht="18.75">
      <c r="A61" s="13" t="s">
        <v>182</v>
      </c>
      <c r="B61" s="16" t="s">
        <v>205</v>
      </c>
      <c r="C61" s="13"/>
      <c r="D61" s="13">
        <v>2</v>
      </c>
      <c r="E61" s="13">
        <f>F61/30</f>
        <v>4</v>
      </c>
      <c r="F61" s="13">
        <v>120</v>
      </c>
      <c r="G61" s="13">
        <f>N61+P61+R61+T61+V61+X61</f>
        <v>12</v>
      </c>
      <c r="H61" s="13">
        <f>G61-K61-J61-I61</f>
        <v>8</v>
      </c>
      <c r="I61" s="13">
        <v>2</v>
      </c>
      <c r="J61" s="13">
        <v>2</v>
      </c>
      <c r="K61" s="13">
        <v>0</v>
      </c>
      <c r="L61" s="13">
        <f>F61-G61</f>
        <v>108</v>
      </c>
      <c r="M61" s="21"/>
      <c r="N61" s="13">
        <f>M61*$M$8</f>
        <v>0</v>
      </c>
      <c r="O61" s="15">
        <v>3</v>
      </c>
      <c r="P61" s="13">
        <f>O61*$O$8</f>
        <v>12</v>
      </c>
      <c r="Q61" s="15"/>
      <c r="R61" s="13">
        <f>Q61*$Q$8</f>
        <v>0</v>
      </c>
      <c r="S61" s="15"/>
      <c r="T61" s="13">
        <f>S61*$S$8</f>
        <v>0</v>
      </c>
      <c r="U61" s="15"/>
      <c r="V61" s="13">
        <f>U61*$U$8</f>
        <v>0</v>
      </c>
      <c r="W61" s="15"/>
      <c r="X61" s="13">
        <f>W61*$W$8</f>
        <v>0</v>
      </c>
      <c r="Y61" s="13"/>
      <c r="Z61" s="13">
        <f>Y61*$Y$8</f>
        <v>0</v>
      </c>
      <c r="AA61" s="13"/>
      <c r="AB61" s="13">
        <f>AA61*$AA$8</f>
        <v>0</v>
      </c>
    </row>
    <row r="62" spans="1:28" ht="18.75">
      <c r="A62" s="13" t="s">
        <v>183</v>
      </c>
      <c r="B62" s="16" t="s">
        <v>206</v>
      </c>
      <c r="C62" s="13"/>
      <c r="D62" s="13">
        <v>3</v>
      </c>
      <c r="E62" s="13">
        <f>F62/30</f>
        <v>5</v>
      </c>
      <c r="F62" s="13">
        <v>150</v>
      </c>
      <c r="G62" s="13">
        <f>N62+P62+R62+T62+V62+X62</f>
        <v>12</v>
      </c>
      <c r="H62" s="13">
        <f>G62-K62-J62-I62</f>
        <v>8</v>
      </c>
      <c r="I62" s="13">
        <v>2</v>
      </c>
      <c r="J62" s="13">
        <v>2</v>
      </c>
      <c r="K62" s="13">
        <v>0</v>
      </c>
      <c r="L62" s="13">
        <f>F62-G62</f>
        <v>138</v>
      </c>
      <c r="M62" s="21"/>
      <c r="N62" s="13">
        <f>M62*$M$8</f>
        <v>0</v>
      </c>
      <c r="O62" s="15"/>
      <c r="P62" s="13">
        <f>O62*$O$8</f>
        <v>0</v>
      </c>
      <c r="Q62" s="15">
        <v>4</v>
      </c>
      <c r="R62" s="13">
        <f>Q62*$Q$8</f>
        <v>12</v>
      </c>
      <c r="S62" s="15"/>
      <c r="T62" s="13">
        <f>S62*$S$8</f>
        <v>0</v>
      </c>
      <c r="U62" s="15"/>
      <c r="V62" s="13">
        <f>U62*$U$8</f>
        <v>0</v>
      </c>
      <c r="W62" s="15"/>
      <c r="X62" s="13">
        <f>W62*$W$8</f>
        <v>0</v>
      </c>
      <c r="Y62" s="13"/>
      <c r="Z62" s="13">
        <f>Y62*$Y$8</f>
        <v>0</v>
      </c>
      <c r="AA62" s="13"/>
      <c r="AB62" s="13">
        <f>AA62*$AA$8</f>
        <v>0</v>
      </c>
    </row>
    <row r="63" spans="1:28" ht="19.5">
      <c r="A63" s="13"/>
      <c r="B63" s="56" t="s">
        <v>281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1"/>
      <c r="N63" s="13"/>
      <c r="O63" s="15"/>
      <c r="P63" s="13"/>
      <c r="Q63" s="15"/>
      <c r="R63" s="13"/>
      <c r="S63" s="15"/>
      <c r="T63" s="13"/>
      <c r="U63" s="15"/>
      <c r="V63" s="13"/>
      <c r="W63" s="15"/>
      <c r="X63" s="13"/>
      <c r="Y63" s="13"/>
      <c r="Z63" s="13"/>
      <c r="AA63" s="13"/>
      <c r="AB63" s="13"/>
    </row>
    <row r="64" spans="1:28" ht="18.75">
      <c r="A64" s="13" t="s">
        <v>207</v>
      </c>
      <c r="B64" s="16" t="s">
        <v>128</v>
      </c>
      <c r="C64" s="13"/>
      <c r="D64" s="13">
        <v>5</v>
      </c>
      <c r="E64" s="13">
        <f>F64/30</f>
        <v>5</v>
      </c>
      <c r="F64" s="13">
        <v>150</v>
      </c>
      <c r="G64" s="13">
        <f>N64+P64+R64+T64+V64+X64</f>
        <v>12</v>
      </c>
      <c r="H64" s="13">
        <f>G64-K64-J64-I64</f>
        <v>8</v>
      </c>
      <c r="I64" s="13">
        <v>2</v>
      </c>
      <c r="J64" s="13">
        <v>2</v>
      </c>
      <c r="K64" s="13">
        <v>0</v>
      </c>
      <c r="L64" s="13">
        <f>F64-G64</f>
        <v>138</v>
      </c>
      <c r="M64" s="21"/>
      <c r="N64" s="13">
        <f>M64*$M$8</f>
        <v>0</v>
      </c>
      <c r="O64" s="15"/>
      <c r="P64" s="13">
        <f>O64*$O$8</f>
        <v>0</v>
      </c>
      <c r="Q64" s="15"/>
      <c r="R64" s="13">
        <f>Q64*$Q$8</f>
        <v>0</v>
      </c>
      <c r="S64" s="15"/>
      <c r="T64" s="13">
        <f>S64*$S$8</f>
        <v>0</v>
      </c>
      <c r="U64" s="15">
        <v>4</v>
      </c>
      <c r="V64" s="13">
        <f>U64*$U$8</f>
        <v>12</v>
      </c>
      <c r="W64" s="15"/>
      <c r="X64" s="13">
        <f>W64*$W$8</f>
        <v>0</v>
      </c>
      <c r="Y64" s="13"/>
      <c r="Z64" s="13">
        <f>Y64*$Y$8</f>
        <v>0</v>
      </c>
      <c r="AA64" s="13"/>
      <c r="AB64" s="13">
        <f>AA64*$AA$8</f>
        <v>0</v>
      </c>
    </row>
    <row r="65" spans="1:28" ht="18.75">
      <c r="A65" s="13" t="s">
        <v>208</v>
      </c>
      <c r="B65" s="16" t="s">
        <v>210</v>
      </c>
      <c r="C65" s="13"/>
      <c r="D65" s="13">
        <v>2</v>
      </c>
      <c r="E65" s="13">
        <f>F65/30</f>
        <v>4</v>
      </c>
      <c r="F65" s="13">
        <v>120</v>
      </c>
      <c r="G65" s="13">
        <f>N65+P65+R65+T65+V65+X65</f>
        <v>12</v>
      </c>
      <c r="H65" s="13">
        <f>G65-K65-J65-I65</f>
        <v>8</v>
      </c>
      <c r="I65" s="13">
        <v>2</v>
      </c>
      <c r="J65" s="13">
        <v>2</v>
      </c>
      <c r="K65" s="13">
        <v>0</v>
      </c>
      <c r="L65" s="13">
        <f>F65-G65</f>
        <v>108</v>
      </c>
      <c r="M65" s="21"/>
      <c r="N65" s="13">
        <f>M65*$M$8</f>
        <v>0</v>
      </c>
      <c r="O65" s="15">
        <v>3</v>
      </c>
      <c r="P65" s="13">
        <f>O65*$O$8</f>
        <v>12</v>
      </c>
      <c r="Q65" s="15"/>
      <c r="R65" s="13">
        <f>Q65*$Q$8</f>
        <v>0</v>
      </c>
      <c r="S65" s="15"/>
      <c r="T65" s="13">
        <f>S65*$S$8</f>
        <v>0</v>
      </c>
      <c r="U65" s="15"/>
      <c r="V65" s="13">
        <f>U65*$U$8</f>
        <v>0</v>
      </c>
      <c r="W65" s="15"/>
      <c r="X65" s="13">
        <f>W65*$W$8</f>
        <v>0</v>
      </c>
      <c r="Y65" s="13"/>
      <c r="Z65" s="13">
        <f>Y65*$Y$8</f>
        <v>0</v>
      </c>
      <c r="AA65" s="13"/>
      <c r="AB65" s="13">
        <f>AA65*$AA$8</f>
        <v>0</v>
      </c>
    </row>
    <row r="66" spans="1:28" ht="18.75">
      <c r="A66" s="13" t="s">
        <v>209</v>
      </c>
      <c r="B66" s="16" t="s">
        <v>211</v>
      </c>
      <c r="C66" s="13"/>
      <c r="D66" s="13">
        <v>3</v>
      </c>
      <c r="E66" s="13">
        <v>5</v>
      </c>
      <c r="F66" s="13">
        <v>150</v>
      </c>
      <c r="G66" s="13">
        <f>N66+P66+R66+T66+V66+X66</f>
        <v>12</v>
      </c>
      <c r="H66" s="13">
        <f>G66-K66-J66-I66</f>
        <v>8</v>
      </c>
      <c r="I66" s="13">
        <v>2</v>
      </c>
      <c r="J66" s="13">
        <v>2</v>
      </c>
      <c r="K66" s="13">
        <v>0</v>
      </c>
      <c r="L66" s="13">
        <f>F66-G66</f>
        <v>138</v>
      </c>
      <c r="M66" s="21"/>
      <c r="N66" s="13">
        <f>M66*$M$8</f>
        <v>0</v>
      </c>
      <c r="O66" s="15"/>
      <c r="P66" s="13">
        <f>O66*$O$8</f>
        <v>0</v>
      </c>
      <c r="Q66" s="15">
        <v>4</v>
      </c>
      <c r="R66" s="13">
        <f>Q66*$Q$8</f>
        <v>12</v>
      </c>
      <c r="S66" s="15"/>
      <c r="T66" s="13">
        <f>S66*$S$8</f>
        <v>0</v>
      </c>
      <c r="U66" s="15"/>
      <c r="V66" s="13">
        <f>U66*$U$8</f>
        <v>0</v>
      </c>
      <c r="W66" s="15"/>
      <c r="X66" s="13">
        <f>W66*$W$8</f>
        <v>0</v>
      </c>
      <c r="Y66" s="13"/>
      <c r="Z66" s="13">
        <f>Y66*$Y$8</f>
        <v>0</v>
      </c>
      <c r="AA66" s="13"/>
      <c r="AB66" s="13">
        <f>AA66*$AA$8</f>
        <v>0</v>
      </c>
    </row>
    <row r="67" spans="1:106" s="11" customFormat="1" ht="61.5" customHeight="1">
      <c r="A67" s="24"/>
      <c r="B67" s="25" t="s">
        <v>152</v>
      </c>
      <c r="C67" s="30"/>
      <c r="D67" s="30"/>
      <c r="E67" s="30">
        <f>E62+E61+E60</f>
        <v>14</v>
      </c>
      <c r="F67" s="30">
        <f>F62+F61+F60</f>
        <v>420</v>
      </c>
      <c r="G67" s="30">
        <f aca="true" t="shared" si="40" ref="G67:AB67">G62+G61+G60</f>
        <v>36</v>
      </c>
      <c r="H67" s="30">
        <f t="shared" si="40"/>
        <v>24</v>
      </c>
      <c r="I67" s="30">
        <f t="shared" si="40"/>
        <v>6</v>
      </c>
      <c r="J67" s="30">
        <f t="shared" si="40"/>
        <v>6</v>
      </c>
      <c r="K67" s="30">
        <f t="shared" si="40"/>
        <v>0</v>
      </c>
      <c r="L67" s="30">
        <f t="shared" si="40"/>
        <v>384</v>
      </c>
      <c r="M67" s="30">
        <f t="shared" si="40"/>
        <v>0</v>
      </c>
      <c r="N67" s="30">
        <f t="shared" si="40"/>
        <v>0</v>
      </c>
      <c r="O67" s="30">
        <f t="shared" si="40"/>
        <v>3</v>
      </c>
      <c r="P67" s="30">
        <f t="shared" si="40"/>
        <v>12</v>
      </c>
      <c r="Q67" s="30">
        <f t="shared" si="40"/>
        <v>4</v>
      </c>
      <c r="R67" s="30">
        <f t="shared" si="40"/>
        <v>12</v>
      </c>
      <c r="S67" s="30">
        <f t="shared" si="40"/>
        <v>0</v>
      </c>
      <c r="T67" s="30">
        <f t="shared" si="40"/>
        <v>0</v>
      </c>
      <c r="U67" s="30">
        <f t="shared" si="40"/>
        <v>4</v>
      </c>
      <c r="V67" s="30">
        <f t="shared" si="40"/>
        <v>12</v>
      </c>
      <c r="W67" s="30">
        <f t="shared" si="40"/>
        <v>0</v>
      </c>
      <c r="X67" s="30">
        <f t="shared" si="40"/>
        <v>0</v>
      </c>
      <c r="Y67" s="30">
        <f t="shared" si="40"/>
        <v>0</v>
      </c>
      <c r="Z67" s="30">
        <f t="shared" si="40"/>
        <v>0</v>
      </c>
      <c r="AA67" s="30">
        <f t="shared" si="40"/>
        <v>0</v>
      </c>
      <c r="AB67" s="30">
        <f t="shared" si="40"/>
        <v>0</v>
      </c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</row>
    <row r="68" spans="1:28" ht="18.75">
      <c r="A68" s="11" t="s">
        <v>149</v>
      </c>
      <c r="B68" s="11"/>
      <c r="C68" s="13"/>
      <c r="D68" s="13"/>
      <c r="E68" s="8"/>
      <c r="F68" s="13"/>
      <c r="G68" s="13"/>
      <c r="H68" s="13"/>
      <c r="I68" s="13"/>
      <c r="J68" s="13"/>
      <c r="K68" s="13"/>
      <c r="L68" s="13"/>
      <c r="M68" s="21"/>
      <c r="N68" s="13"/>
      <c r="O68" s="15"/>
      <c r="P68" s="13"/>
      <c r="Q68" s="15"/>
      <c r="R68" s="13"/>
      <c r="S68" s="15"/>
      <c r="T68" s="13"/>
      <c r="U68" s="15"/>
      <c r="V68" s="13"/>
      <c r="W68" s="15"/>
      <c r="X68" s="13"/>
      <c r="Y68" s="8"/>
      <c r="Z68" s="8"/>
      <c r="AA68" s="8"/>
      <c r="AB68" s="8"/>
    </row>
    <row r="69" spans="1:28" ht="19.5">
      <c r="A69" s="11"/>
      <c r="B69" s="56" t="s">
        <v>282</v>
      </c>
      <c r="C69" s="13"/>
      <c r="D69" s="13"/>
      <c r="E69" s="8"/>
      <c r="F69" s="13"/>
      <c r="G69" s="13"/>
      <c r="H69" s="13"/>
      <c r="I69" s="13"/>
      <c r="J69" s="13"/>
      <c r="K69" s="13"/>
      <c r="L69" s="13"/>
      <c r="M69" s="21"/>
      <c r="N69" s="13"/>
      <c r="O69" s="15"/>
      <c r="P69" s="13"/>
      <c r="Q69" s="15"/>
      <c r="R69" s="13"/>
      <c r="S69" s="15"/>
      <c r="T69" s="13"/>
      <c r="U69" s="15"/>
      <c r="V69" s="13"/>
      <c r="W69" s="15"/>
      <c r="X69" s="13"/>
      <c r="Y69" s="8"/>
      <c r="Z69" s="8"/>
      <c r="AA69" s="8"/>
      <c r="AB69" s="8"/>
    </row>
    <row r="70" spans="1:28" ht="18.75">
      <c r="A70" s="13" t="s">
        <v>184</v>
      </c>
      <c r="B70" s="16" t="s">
        <v>212</v>
      </c>
      <c r="C70" s="13"/>
      <c r="D70" s="13">
        <v>2</v>
      </c>
      <c r="E70" s="13">
        <f aca="true" t="shared" si="41" ref="E70:E80">F70/30</f>
        <v>4</v>
      </c>
      <c r="F70" s="13">
        <v>120</v>
      </c>
      <c r="G70" s="13">
        <f>N70+P70+R70+T70+V70+X70+Z70+AB70</f>
        <v>16</v>
      </c>
      <c r="H70" s="13">
        <f>G70-I70-J70</f>
        <v>10</v>
      </c>
      <c r="I70" s="13">
        <v>2</v>
      </c>
      <c r="J70" s="13">
        <v>4</v>
      </c>
      <c r="K70" s="13">
        <v>0</v>
      </c>
      <c r="L70" s="13">
        <f aca="true" t="shared" si="42" ref="L70:L78">F70-G70</f>
        <v>104</v>
      </c>
      <c r="M70" s="21"/>
      <c r="N70" s="13">
        <f aca="true" t="shared" si="43" ref="N70:N78">M70*$M$8</f>
        <v>0</v>
      </c>
      <c r="O70" s="15">
        <v>4</v>
      </c>
      <c r="P70" s="13">
        <f aca="true" t="shared" si="44" ref="P70:P92">O70*$O$8</f>
        <v>16</v>
      </c>
      <c r="Q70" s="15"/>
      <c r="R70" s="13">
        <f aca="true" t="shared" si="45" ref="R70:R92">Q70*$Q$8</f>
        <v>0</v>
      </c>
      <c r="S70" s="15"/>
      <c r="T70" s="13">
        <f aca="true" t="shared" si="46" ref="T70:T92">S70*$S$8</f>
        <v>0</v>
      </c>
      <c r="U70" s="15"/>
      <c r="V70" s="13">
        <f aca="true" t="shared" si="47" ref="V70:V92">U70*$U$8</f>
        <v>0</v>
      </c>
      <c r="W70" s="15"/>
      <c r="X70" s="13">
        <f aca="true" t="shared" si="48" ref="X70:X92">W70*$W$8</f>
        <v>0</v>
      </c>
      <c r="Y70" s="13"/>
      <c r="Z70" s="13">
        <f aca="true" t="shared" si="49" ref="Z70:Z92">Y70*$Y$8</f>
        <v>0</v>
      </c>
      <c r="AA70" s="13"/>
      <c r="AB70" s="13">
        <f aca="true" t="shared" si="50" ref="AB70:AB92">AA70*$AA$8</f>
        <v>0</v>
      </c>
    </row>
    <row r="71" spans="1:28" ht="37.5">
      <c r="A71" s="13" t="s">
        <v>185</v>
      </c>
      <c r="B71" s="16" t="s">
        <v>213</v>
      </c>
      <c r="C71" s="13"/>
      <c r="D71" s="13">
        <v>5</v>
      </c>
      <c r="E71" s="13">
        <f t="shared" si="41"/>
        <v>4</v>
      </c>
      <c r="F71" s="13">
        <v>120</v>
      </c>
      <c r="G71" s="13">
        <f aca="true" t="shared" si="51" ref="G71:G92">N71+P71+R71+T71+V71+X71+Z71+AB71</f>
        <v>12</v>
      </c>
      <c r="H71" s="13">
        <f aca="true" t="shared" si="52" ref="H71:H92">G71-I71-J71</f>
        <v>6</v>
      </c>
      <c r="I71" s="13">
        <v>2</v>
      </c>
      <c r="J71" s="13">
        <v>4</v>
      </c>
      <c r="K71" s="13">
        <v>0</v>
      </c>
      <c r="L71" s="13">
        <f t="shared" si="42"/>
        <v>108</v>
      </c>
      <c r="M71" s="21"/>
      <c r="N71" s="13">
        <f t="shared" si="43"/>
        <v>0</v>
      </c>
      <c r="O71" s="15"/>
      <c r="P71" s="13">
        <f t="shared" si="44"/>
        <v>0</v>
      </c>
      <c r="Q71" s="15"/>
      <c r="R71" s="13">
        <f t="shared" si="45"/>
        <v>0</v>
      </c>
      <c r="S71" s="15"/>
      <c r="T71" s="13">
        <f t="shared" si="46"/>
        <v>0</v>
      </c>
      <c r="U71" s="15">
        <v>4</v>
      </c>
      <c r="V71" s="13">
        <f t="shared" si="47"/>
        <v>12</v>
      </c>
      <c r="W71" s="15"/>
      <c r="X71" s="13">
        <f t="shared" si="48"/>
        <v>0</v>
      </c>
      <c r="Y71" s="13"/>
      <c r="Z71" s="13">
        <f t="shared" si="49"/>
        <v>0</v>
      </c>
      <c r="AA71" s="13"/>
      <c r="AB71" s="13">
        <f t="shared" si="50"/>
        <v>0</v>
      </c>
    </row>
    <row r="72" spans="1:28" ht="37.5">
      <c r="A72" s="13" t="s">
        <v>186</v>
      </c>
      <c r="B72" s="16" t="s">
        <v>226</v>
      </c>
      <c r="C72" s="13"/>
      <c r="D72" s="13">
        <v>5</v>
      </c>
      <c r="E72" s="13">
        <f t="shared" si="41"/>
        <v>5</v>
      </c>
      <c r="F72" s="13">
        <v>150</v>
      </c>
      <c r="G72" s="13">
        <f t="shared" si="51"/>
        <v>12</v>
      </c>
      <c r="H72" s="13">
        <f t="shared" si="52"/>
        <v>6</v>
      </c>
      <c r="I72" s="13">
        <v>2</v>
      </c>
      <c r="J72" s="13">
        <v>4</v>
      </c>
      <c r="K72" s="13">
        <v>0</v>
      </c>
      <c r="L72" s="13">
        <f t="shared" si="42"/>
        <v>138</v>
      </c>
      <c r="M72" s="21"/>
      <c r="N72" s="13">
        <f t="shared" si="43"/>
        <v>0</v>
      </c>
      <c r="O72" s="15"/>
      <c r="P72" s="13">
        <f t="shared" si="44"/>
        <v>0</v>
      </c>
      <c r="Q72" s="15"/>
      <c r="R72" s="13">
        <f t="shared" si="45"/>
        <v>0</v>
      </c>
      <c r="S72" s="15"/>
      <c r="T72" s="13">
        <f t="shared" si="46"/>
        <v>0</v>
      </c>
      <c r="U72" s="15">
        <v>4</v>
      </c>
      <c r="V72" s="13">
        <f t="shared" si="47"/>
        <v>12</v>
      </c>
      <c r="W72" s="15"/>
      <c r="X72" s="13">
        <f t="shared" si="48"/>
        <v>0</v>
      </c>
      <c r="Y72" s="13"/>
      <c r="Z72" s="13">
        <f t="shared" si="49"/>
        <v>0</v>
      </c>
      <c r="AA72" s="13"/>
      <c r="AB72" s="13">
        <f t="shared" si="50"/>
        <v>0</v>
      </c>
    </row>
    <row r="73" spans="1:28" ht="18.75">
      <c r="A73" s="13" t="s">
        <v>187</v>
      </c>
      <c r="B73" s="16" t="s">
        <v>227</v>
      </c>
      <c r="C73" s="13"/>
      <c r="D73" s="13">
        <v>5</v>
      </c>
      <c r="E73" s="13">
        <f t="shared" si="41"/>
        <v>5</v>
      </c>
      <c r="F73" s="13">
        <v>150</v>
      </c>
      <c r="G73" s="13">
        <f t="shared" si="51"/>
        <v>12</v>
      </c>
      <c r="H73" s="13">
        <f t="shared" si="52"/>
        <v>6</v>
      </c>
      <c r="I73" s="13">
        <v>2</v>
      </c>
      <c r="J73" s="13">
        <v>4</v>
      </c>
      <c r="K73" s="13">
        <v>0</v>
      </c>
      <c r="L73" s="13">
        <f t="shared" si="42"/>
        <v>138</v>
      </c>
      <c r="M73" s="21"/>
      <c r="N73" s="13">
        <f t="shared" si="43"/>
        <v>0</v>
      </c>
      <c r="O73" s="15"/>
      <c r="P73" s="13">
        <f t="shared" si="44"/>
        <v>0</v>
      </c>
      <c r="Q73" s="15"/>
      <c r="R73" s="13">
        <f t="shared" si="45"/>
        <v>0</v>
      </c>
      <c r="S73" s="15"/>
      <c r="T73" s="13">
        <f t="shared" si="46"/>
        <v>0</v>
      </c>
      <c r="U73" s="15">
        <v>4</v>
      </c>
      <c r="V73" s="13">
        <f t="shared" si="47"/>
        <v>12</v>
      </c>
      <c r="W73" s="15"/>
      <c r="X73" s="13">
        <f t="shared" si="48"/>
        <v>0</v>
      </c>
      <c r="Y73" s="13"/>
      <c r="Z73" s="13">
        <f t="shared" si="49"/>
        <v>0</v>
      </c>
      <c r="AA73" s="13"/>
      <c r="AB73" s="13">
        <f t="shared" si="50"/>
        <v>0</v>
      </c>
    </row>
    <row r="74" spans="1:28" ht="29.25" customHeight="1">
      <c r="A74" s="13" t="s">
        <v>188</v>
      </c>
      <c r="B74" s="16" t="s">
        <v>228</v>
      </c>
      <c r="C74" s="13"/>
      <c r="D74" s="13">
        <v>3</v>
      </c>
      <c r="E74" s="13">
        <f t="shared" si="41"/>
        <v>5</v>
      </c>
      <c r="F74" s="13">
        <v>150</v>
      </c>
      <c r="G74" s="13">
        <f t="shared" si="51"/>
        <v>12</v>
      </c>
      <c r="H74" s="13">
        <f t="shared" si="52"/>
        <v>6</v>
      </c>
      <c r="I74" s="13">
        <v>2</v>
      </c>
      <c r="J74" s="13">
        <v>4</v>
      </c>
      <c r="K74" s="13">
        <v>0</v>
      </c>
      <c r="L74" s="13">
        <f t="shared" si="42"/>
        <v>138</v>
      </c>
      <c r="M74" s="21"/>
      <c r="N74" s="13">
        <f t="shared" si="43"/>
        <v>0</v>
      </c>
      <c r="O74" s="15"/>
      <c r="P74" s="13">
        <f t="shared" si="44"/>
        <v>0</v>
      </c>
      <c r="Q74" s="15">
        <v>4</v>
      </c>
      <c r="R74" s="13">
        <f t="shared" si="45"/>
        <v>12</v>
      </c>
      <c r="S74" s="15"/>
      <c r="T74" s="13">
        <f t="shared" si="46"/>
        <v>0</v>
      </c>
      <c r="U74" s="15"/>
      <c r="V74" s="13">
        <f t="shared" si="47"/>
        <v>0</v>
      </c>
      <c r="W74" s="15"/>
      <c r="X74" s="13">
        <f t="shared" si="48"/>
        <v>0</v>
      </c>
      <c r="Y74" s="13"/>
      <c r="Z74" s="13">
        <f t="shared" si="49"/>
        <v>0</v>
      </c>
      <c r="AA74" s="13"/>
      <c r="AB74" s="13">
        <f t="shared" si="50"/>
        <v>0</v>
      </c>
    </row>
    <row r="75" spans="1:28" ht="56.25" customHeight="1">
      <c r="A75" s="13" t="s">
        <v>189</v>
      </c>
      <c r="B75" s="16" t="s">
        <v>230</v>
      </c>
      <c r="C75" s="13"/>
      <c r="D75" s="13">
        <v>6</v>
      </c>
      <c r="E75" s="13">
        <f t="shared" si="41"/>
        <v>4</v>
      </c>
      <c r="F75" s="13">
        <v>120</v>
      </c>
      <c r="G75" s="13">
        <f t="shared" si="51"/>
        <v>14</v>
      </c>
      <c r="H75" s="13">
        <f t="shared" si="52"/>
        <v>8</v>
      </c>
      <c r="I75" s="13">
        <v>2</v>
      </c>
      <c r="J75" s="13">
        <v>4</v>
      </c>
      <c r="K75" s="13">
        <v>0</v>
      </c>
      <c r="L75" s="13">
        <f t="shared" si="42"/>
        <v>106</v>
      </c>
      <c r="M75" s="21"/>
      <c r="N75" s="13">
        <f t="shared" si="43"/>
        <v>0</v>
      </c>
      <c r="O75" s="15"/>
      <c r="P75" s="13">
        <f t="shared" si="44"/>
        <v>0</v>
      </c>
      <c r="Q75" s="15"/>
      <c r="R75" s="13">
        <f t="shared" si="45"/>
        <v>0</v>
      </c>
      <c r="S75" s="15"/>
      <c r="T75" s="13">
        <f t="shared" si="46"/>
        <v>0</v>
      </c>
      <c r="U75" s="15"/>
      <c r="V75" s="13">
        <f t="shared" si="47"/>
        <v>0</v>
      </c>
      <c r="W75" s="15">
        <v>4</v>
      </c>
      <c r="X75" s="13">
        <v>14</v>
      </c>
      <c r="Y75" s="13"/>
      <c r="Z75" s="13">
        <f t="shared" si="49"/>
        <v>0</v>
      </c>
      <c r="AA75" s="13"/>
      <c r="AB75" s="13">
        <f t="shared" si="50"/>
        <v>0</v>
      </c>
    </row>
    <row r="76" spans="1:106" s="5" customFormat="1" ht="37.5">
      <c r="A76" s="13" t="s">
        <v>190</v>
      </c>
      <c r="B76" s="16" t="s">
        <v>231</v>
      </c>
      <c r="C76" s="13"/>
      <c r="D76" s="13">
        <v>7</v>
      </c>
      <c r="E76" s="13">
        <f t="shared" si="41"/>
        <v>5</v>
      </c>
      <c r="F76" s="13">
        <v>150</v>
      </c>
      <c r="G76" s="13">
        <f t="shared" si="51"/>
        <v>14</v>
      </c>
      <c r="H76" s="13">
        <f t="shared" si="52"/>
        <v>8</v>
      </c>
      <c r="I76" s="13">
        <v>2</v>
      </c>
      <c r="J76" s="13">
        <v>4</v>
      </c>
      <c r="K76" s="13">
        <v>0</v>
      </c>
      <c r="L76" s="13">
        <f t="shared" si="42"/>
        <v>136</v>
      </c>
      <c r="M76" s="21"/>
      <c r="N76" s="13">
        <f t="shared" si="43"/>
        <v>0</v>
      </c>
      <c r="O76" s="15"/>
      <c r="P76" s="13">
        <f t="shared" si="44"/>
        <v>0</v>
      </c>
      <c r="Q76" s="15"/>
      <c r="R76" s="13">
        <f t="shared" si="45"/>
        <v>0</v>
      </c>
      <c r="S76" s="15"/>
      <c r="T76" s="13">
        <f t="shared" si="46"/>
        <v>0</v>
      </c>
      <c r="U76" s="15"/>
      <c r="V76" s="13">
        <f t="shared" si="47"/>
        <v>0</v>
      </c>
      <c r="W76" s="15"/>
      <c r="X76" s="13">
        <f t="shared" si="48"/>
        <v>0</v>
      </c>
      <c r="Y76" s="15">
        <v>5</v>
      </c>
      <c r="Z76" s="13">
        <v>14</v>
      </c>
      <c r="AA76" s="15"/>
      <c r="AB76" s="13">
        <f t="shared" si="50"/>
        <v>0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</row>
    <row r="77" spans="1:28" ht="38.25" customHeight="1">
      <c r="A77" s="13" t="s">
        <v>191</v>
      </c>
      <c r="B77" s="16" t="s">
        <v>232</v>
      </c>
      <c r="C77" s="13">
        <v>6</v>
      </c>
      <c r="D77" s="13"/>
      <c r="E77" s="13">
        <f t="shared" si="41"/>
        <v>4</v>
      </c>
      <c r="F77" s="13">
        <v>120</v>
      </c>
      <c r="G77" s="13">
        <f t="shared" si="51"/>
        <v>14</v>
      </c>
      <c r="H77" s="13">
        <f t="shared" si="52"/>
        <v>8</v>
      </c>
      <c r="I77" s="13">
        <v>2</v>
      </c>
      <c r="J77" s="13">
        <v>4</v>
      </c>
      <c r="K77" s="13">
        <v>0</v>
      </c>
      <c r="L77" s="13">
        <f t="shared" si="42"/>
        <v>106</v>
      </c>
      <c r="M77" s="21"/>
      <c r="N77" s="13">
        <f t="shared" si="43"/>
        <v>0</v>
      </c>
      <c r="O77" s="15"/>
      <c r="P77" s="13">
        <f t="shared" si="44"/>
        <v>0</v>
      </c>
      <c r="Q77" s="15"/>
      <c r="R77" s="13">
        <f t="shared" si="45"/>
        <v>0</v>
      </c>
      <c r="S77" s="15"/>
      <c r="T77" s="13">
        <f t="shared" si="46"/>
        <v>0</v>
      </c>
      <c r="U77" s="15"/>
      <c r="V77" s="13">
        <f t="shared" si="47"/>
        <v>0</v>
      </c>
      <c r="W77" s="15">
        <v>4</v>
      </c>
      <c r="X77" s="13">
        <v>14</v>
      </c>
      <c r="Y77" s="13"/>
      <c r="Z77" s="13">
        <f t="shared" si="49"/>
        <v>0</v>
      </c>
      <c r="AA77" s="13"/>
      <c r="AB77" s="13">
        <f t="shared" si="50"/>
        <v>0</v>
      </c>
    </row>
    <row r="78" spans="1:28" ht="18.75">
      <c r="A78" s="13" t="s">
        <v>192</v>
      </c>
      <c r="B78" s="16" t="s">
        <v>233</v>
      </c>
      <c r="C78" s="13">
        <v>6</v>
      </c>
      <c r="D78" s="13"/>
      <c r="E78" s="13">
        <f t="shared" si="41"/>
        <v>4</v>
      </c>
      <c r="F78" s="13">
        <v>120</v>
      </c>
      <c r="G78" s="13">
        <f t="shared" si="51"/>
        <v>14</v>
      </c>
      <c r="H78" s="13">
        <f t="shared" si="52"/>
        <v>8</v>
      </c>
      <c r="I78" s="13">
        <v>2</v>
      </c>
      <c r="J78" s="13">
        <v>4</v>
      </c>
      <c r="K78" s="13">
        <v>0</v>
      </c>
      <c r="L78" s="13">
        <f t="shared" si="42"/>
        <v>106</v>
      </c>
      <c r="M78" s="21"/>
      <c r="N78" s="13">
        <f t="shared" si="43"/>
        <v>0</v>
      </c>
      <c r="O78" s="15"/>
      <c r="P78" s="13">
        <f t="shared" si="44"/>
        <v>0</v>
      </c>
      <c r="Q78" s="15"/>
      <c r="R78" s="13">
        <f t="shared" si="45"/>
        <v>0</v>
      </c>
      <c r="S78" s="15"/>
      <c r="T78" s="13">
        <f t="shared" si="46"/>
        <v>0</v>
      </c>
      <c r="U78" s="15"/>
      <c r="V78" s="13">
        <f t="shared" si="47"/>
        <v>0</v>
      </c>
      <c r="W78" s="15">
        <v>4</v>
      </c>
      <c r="X78" s="13">
        <v>14</v>
      </c>
      <c r="Y78" s="13"/>
      <c r="Z78" s="13">
        <f t="shared" si="49"/>
        <v>0</v>
      </c>
      <c r="AA78" s="13"/>
      <c r="AB78" s="13">
        <f t="shared" si="50"/>
        <v>0</v>
      </c>
    </row>
    <row r="79" spans="1:28" ht="37.5">
      <c r="A79" s="13" t="s">
        <v>193</v>
      </c>
      <c r="B79" s="16" t="s">
        <v>235</v>
      </c>
      <c r="C79" s="13"/>
      <c r="D79" s="13">
        <v>6</v>
      </c>
      <c r="E79" s="13">
        <f t="shared" si="41"/>
        <v>3</v>
      </c>
      <c r="F79" s="13">
        <v>90</v>
      </c>
      <c r="G79" s="13">
        <f t="shared" si="51"/>
        <v>10</v>
      </c>
      <c r="H79" s="13">
        <f t="shared" si="52"/>
        <v>4</v>
      </c>
      <c r="I79" s="13">
        <v>2</v>
      </c>
      <c r="J79" s="13">
        <v>4</v>
      </c>
      <c r="K79" s="13">
        <v>0</v>
      </c>
      <c r="L79" s="13">
        <f>F79-G79</f>
        <v>80</v>
      </c>
      <c r="M79" s="21"/>
      <c r="N79" s="13">
        <f>M79*$M$8</f>
        <v>0</v>
      </c>
      <c r="O79" s="15"/>
      <c r="P79" s="13">
        <f t="shared" si="44"/>
        <v>0</v>
      </c>
      <c r="Q79" s="15"/>
      <c r="R79" s="13">
        <f t="shared" si="45"/>
        <v>0</v>
      </c>
      <c r="S79" s="15"/>
      <c r="T79" s="13">
        <f t="shared" si="46"/>
        <v>0</v>
      </c>
      <c r="U79" s="15"/>
      <c r="V79" s="13">
        <f t="shared" si="47"/>
        <v>0</v>
      </c>
      <c r="W79" s="15">
        <v>3</v>
      </c>
      <c r="X79" s="13">
        <v>10</v>
      </c>
      <c r="Y79" s="13"/>
      <c r="Z79" s="13">
        <f t="shared" si="49"/>
        <v>0</v>
      </c>
      <c r="AA79" s="13"/>
      <c r="AB79" s="13">
        <f t="shared" si="50"/>
        <v>0</v>
      </c>
    </row>
    <row r="80" spans="1:28" ht="37.5">
      <c r="A80" s="13" t="s">
        <v>194</v>
      </c>
      <c r="B80" s="16" t="s">
        <v>238</v>
      </c>
      <c r="C80" s="13">
        <v>8</v>
      </c>
      <c r="D80" s="13"/>
      <c r="E80" s="13">
        <f t="shared" si="41"/>
        <v>3</v>
      </c>
      <c r="F80" s="13">
        <v>90</v>
      </c>
      <c r="G80" s="13">
        <f t="shared" si="51"/>
        <v>12</v>
      </c>
      <c r="H80" s="13">
        <f t="shared" si="52"/>
        <v>6</v>
      </c>
      <c r="I80" s="13">
        <v>2</v>
      </c>
      <c r="J80" s="13">
        <v>4</v>
      </c>
      <c r="K80" s="13">
        <v>0</v>
      </c>
      <c r="L80" s="13">
        <f>F80-G80</f>
        <v>78</v>
      </c>
      <c r="M80" s="21"/>
      <c r="N80" s="13">
        <f>M80*$M$8</f>
        <v>0</v>
      </c>
      <c r="O80" s="15"/>
      <c r="P80" s="13">
        <f t="shared" si="44"/>
        <v>0</v>
      </c>
      <c r="Q80" s="15"/>
      <c r="R80" s="13">
        <f t="shared" si="45"/>
        <v>0</v>
      </c>
      <c r="S80" s="15"/>
      <c r="T80" s="13">
        <f t="shared" si="46"/>
        <v>0</v>
      </c>
      <c r="U80" s="15"/>
      <c r="V80" s="13">
        <f t="shared" si="47"/>
        <v>0</v>
      </c>
      <c r="W80" s="15"/>
      <c r="X80" s="13">
        <f t="shared" si="48"/>
        <v>0</v>
      </c>
      <c r="Y80" s="13"/>
      <c r="Z80" s="13">
        <f t="shared" si="49"/>
        <v>0</v>
      </c>
      <c r="AA80" s="13">
        <v>4</v>
      </c>
      <c r="AB80" s="13">
        <f t="shared" si="50"/>
        <v>12</v>
      </c>
    </row>
    <row r="81" spans="1:28" ht="19.5">
      <c r="A81" s="13"/>
      <c r="B81" s="56" t="s">
        <v>283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21"/>
      <c r="N81" s="13"/>
      <c r="O81" s="15"/>
      <c r="P81" s="13"/>
      <c r="Q81" s="15"/>
      <c r="R81" s="13"/>
      <c r="S81" s="15"/>
      <c r="T81" s="13"/>
      <c r="U81" s="15"/>
      <c r="V81" s="13"/>
      <c r="W81" s="15"/>
      <c r="X81" s="13"/>
      <c r="Y81" s="13"/>
      <c r="Z81" s="13">
        <f t="shared" si="49"/>
        <v>0</v>
      </c>
      <c r="AA81" s="13"/>
      <c r="AB81" s="13"/>
    </row>
    <row r="82" spans="1:28" ht="18.75">
      <c r="A82" s="13" t="s">
        <v>214</v>
      </c>
      <c r="B82" s="16" t="s">
        <v>224</v>
      </c>
      <c r="C82" s="13"/>
      <c r="D82" s="13">
        <v>2</v>
      </c>
      <c r="E82" s="13">
        <v>4</v>
      </c>
      <c r="F82" s="13">
        <v>120</v>
      </c>
      <c r="G82" s="13">
        <f t="shared" si="51"/>
        <v>16</v>
      </c>
      <c r="H82" s="13">
        <f t="shared" si="52"/>
        <v>10</v>
      </c>
      <c r="I82" s="13">
        <v>2</v>
      </c>
      <c r="J82" s="13">
        <v>4</v>
      </c>
      <c r="K82" s="13">
        <v>0</v>
      </c>
      <c r="L82" s="13">
        <f aca="true" t="shared" si="53" ref="L82:L92">F82-G82</f>
        <v>104</v>
      </c>
      <c r="M82" s="21"/>
      <c r="N82" s="13">
        <f>M82*$M$8</f>
        <v>0</v>
      </c>
      <c r="O82" s="15">
        <v>4</v>
      </c>
      <c r="P82" s="13">
        <f t="shared" si="44"/>
        <v>16</v>
      </c>
      <c r="Q82" s="15"/>
      <c r="R82" s="13">
        <f t="shared" si="45"/>
        <v>0</v>
      </c>
      <c r="S82" s="15"/>
      <c r="T82" s="13">
        <f t="shared" si="46"/>
        <v>0</v>
      </c>
      <c r="U82" s="15"/>
      <c r="V82" s="13">
        <f t="shared" si="47"/>
        <v>0</v>
      </c>
      <c r="W82" s="15"/>
      <c r="X82" s="13">
        <f t="shared" si="48"/>
        <v>0</v>
      </c>
      <c r="Y82" s="13"/>
      <c r="Z82" s="13">
        <f t="shared" si="49"/>
        <v>0</v>
      </c>
      <c r="AA82" s="13"/>
      <c r="AB82" s="13">
        <f t="shared" si="50"/>
        <v>0</v>
      </c>
    </row>
    <row r="83" spans="1:28" ht="18.75">
      <c r="A83" s="13" t="s">
        <v>215</v>
      </c>
      <c r="B83" s="16" t="s">
        <v>225</v>
      </c>
      <c r="C83" s="13"/>
      <c r="D83" s="13">
        <v>5</v>
      </c>
      <c r="E83" s="13">
        <v>4</v>
      </c>
      <c r="F83" s="13">
        <v>120</v>
      </c>
      <c r="G83" s="13">
        <f t="shared" si="51"/>
        <v>12</v>
      </c>
      <c r="H83" s="13">
        <f t="shared" si="52"/>
        <v>6</v>
      </c>
      <c r="I83" s="13">
        <v>2</v>
      </c>
      <c r="J83" s="13">
        <v>4</v>
      </c>
      <c r="K83" s="13">
        <v>0</v>
      </c>
      <c r="L83" s="13">
        <f t="shared" si="53"/>
        <v>108</v>
      </c>
      <c r="M83" s="21"/>
      <c r="N83" s="13">
        <f aca="true" t="shared" si="54" ref="N83:N92">M83*$M$8</f>
        <v>0</v>
      </c>
      <c r="O83" s="15"/>
      <c r="P83" s="13">
        <f t="shared" si="44"/>
        <v>0</v>
      </c>
      <c r="Q83" s="15"/>
      <c r="R83" s="13">
        <f t="shared" si="45"/>
        <v>0</v>
      </c>
      <c r="S83" s="15"/>
      <c r="T83" s="13">
        <f t="shared" si="46"/>
        <v>0</v>
      </c>
      <c r="U83" s="15">
        <v>4</v>
      </c>
      <c r="V83" s="13">
        <f t="shared" si="47"/>
        <v>12</v>
      </c>
      <c r="W83" s="15"/>
      <c r="X83" s="13">
        <f t="shared" si="48"/>
        <v>0</v>
      </c>
      <c r="Y83" s="13"/>
      <c r="Z83" s="13">
        <f t="shared" si="49"/>
        <v>0</v>
      </c>
      <c r="AA83" s="13"/>
      <c r="AB83" s="13">
        <f t="shared" si="50"/>
        <v>0</v>
      </c>
    </row>
    <row r="84" spans="1:28" ht="18.75">
      <c r="A84" s="13" t="s">
        <v>216</v>
      </c>
      <c r="B84" s="16" t="s">
        <v>239</v>
      </c>
      <c r="C84" s="13"/>
      <c r="D84" s="13">
        <v>5</v>
      </c>
      <c r="E84" s="13">
        <v>5</v>
      </c>
      <c r="F84" s="13">
        <v>150</v>
      </c>
      <c r="G84" s="13">
        <f t="shared" si="51"/>
        <v>12</v>
      </c>
      <c r="H84" s="13">
        <f t="shared" si="52"/>
        <v>6</v>
      </c>
      <c r="I84" s="13">
        <v>2</v>
      </c>
      <c r="J84" s="13">
        <v>4</v>
      </c>
      <c r="K84" s="13">
        <v>0</v>
      </c>
      <c r="L84" s="13">
        <f t="shared" si="53"/>
        <v>138</v>
      </c>
      <c r="M84" s="21"/>
      <c r="N84" s="13">
        <f t="shared" si="54"/>
        <v>0</v>
      </c>
      <c r="O84" s="15"/>
      <c r="P84" s="13">
        <f t="shared" si="44"/>
        <v>0</v>
      </c>
      <c r="Q84" s="15"/>
      <c r="R84" s="13">
        <f t="shared" si="45"/>
        <v>0</v>
      </c>
      <c r="S84" s="15"/>
      <c r="T84" s="13">
        <f t="shared" si="46"/>
        <v>0</v>
      </c>
      <c r="U84" s="15">
        <v>4</v>
      </c>
      <c r="V84" s="13">
        <f t="shared" si="47"/>
        <v>12</v>
      </c>
      <c r="W84" s="15"/>
      <c r="X84" s="13">
        <f t="shared" si="48"/>
        <v>0</v>
      </c>
      <c r="Y84" s="13"/>
      <c r="Z84" s="13">
        <f t="shared" si="49"/>
        <v>0</v>
      </c>
      <c r="AA84" s="13"/>
      <c r="AB84" s="13">
        <f t="shared" si="50"/>
        <v>0</v>
      </c>
    </row>
    <row r="85" spans="1:28" ht="18.75">
      <c r="A85" s="13" t="s">
        <v>217</v>
      </c>
      <c r="B85" s="16" t="s">
        <v>240</v>
      </c>
      <c r="C85" s="13"/>
      <c r="D85" s="13">
        <v>5</v>
      </c>
      <c r="E85" s="13">
        <v>5</v>
      </c>
      <c r="F85" s="13">
        <v>150</v>
      </c>
      <c r="G85" s="13">
        <f t="shared" si="51"/>
        <v>12</v>
      </c>
      <c r="H85" s="13">
        <f t="shared" si="52"/>
        <v>6</v>
      </c>
      <c r="I85" s="13">
        <v>2</v>
      </c>
      <c r="J85" s="13">
        <v>4</v>
      </c>
      <c r="K85" s="13">
        <v>0</v>
      </c>
      <c r="L85" s="13">
        <f t="shared" si="53"/>
        <v>138</v>
      </c>
      <c r="M85" s="21"/>
      <c r="N85" s="13">
        <f t="shared" si="54"/>
        <v>0</v>
      </c>
      <c r="O85" s="15"/>
      <c r="P85" s="13">
        <f t="shared" si="44"/>
        <v>0</v>
      </c>
      <c r="Q85" s="15"/>
      <c r="R85" s="13">
        <f t="shared" si="45"/>
        <v>0</v>
      </c>
      <c r="S85" s="15"/>
      <c r="T85" s="13">
        <f t="shared" si="46"/>
        <v>0</v>
      </c>
      <c r="U85" s="15">
        <v>4</v>
      </c>
      <c r="V85" s="13">
        <f t="shared" si="47"/>
        <v>12</v>
      </c>
      <c r="W85" s="15"/>
      <c r="X85" s="13">
        <f t="shared" si="48"/>
        <v>0</v>
      </c>
      <c r="Y85" s="13"/>
      <c r="Z85" s="13">
        <f t="shared" si="49"/>
        <v>0</v>
      </c>
      <c r="AA85" s="13"/>
      <c r="AB85" s="13">
        <f t="shared" si="50"/>
        <v>0</v>
      </c>
    </row>
    <row r="86" spans="1:28" ht="17.25" customHeight="1">
      <c r="A86" s="13" t="s">
        <v>218</v>
      </c>
      <c r="B86" s="16" t="s">
        <v>229</v>
      </c>
      <c r="C86" s="13"/>
      <c r="D86" s="13">
        <v>3</v>
      </c>
      <c r="E86" s="13">
        <v>5</v>
      </c>
      <c r="F86" s="13">
        <v>150</v>
      </c>
      <c r="G86" s="13">
        <f t="shared" si="51"/>
        <v>12</v>
      </c>
      <c r="H86" s="13">
        <f t="shared" si="52"/>
        <v>6</v>
      </c>
      <c r="I86" s="13">
        <v>2</v>
      </c>
      <c r="J86" s="13">
        <v>4</v>
      </c>
      <c r="K86" s="13">
        <v>0</v>
      </c>
      <c r="L86" s="13">
        <f t="shared" si="53"/>
        <v>138</v>
      </c>
      <c r="M86" s="21"/>
      <c r="N86" s="13">
        <f t="shared" si="54"/>
        <v>0</v>
      </c>
      <c r="O86" s="15"/>
      <c r="P86" s="13">
        <f t="shared" si="44"/>
        <v>0</v>
      </c>
      <c r="Q86" s="15">
        <v>4</v>
      </c>
      <c r="R86" s="13">
        <f t="shared" si="45"/>
        <v>12</v>
      </c>
      <c r="S86" s="15"/>
      <c r="T86" s="13">
        <f t="shared" si="46"/>
        <v>0</v>
      </c>
      <c r="U86" s="15"/>
      <c r="V86" s="13">
        <f t="shared" si="47"/>
        <v>0</v>
      </c>
      <c r="W86" s="15"/>
      <c r="X86" s="13">
        <f t="shared" si="48"/>
        <v>0</v>
      </c>
      <c r="Y86" s="13"/>
      <c r="Z86" s="13">
        <f t="shared" si="49"/>
        <v>0</v>
      </c>
      <c r="AA86" s="13"/>
      <c r="AB86" s="13">
        <f t="shared" si="50"/>
        <v>0</v>
      </c>
    </row>
    <row r="87" spans="1:28" ht="18.75">
      <c r="A87" s="13" t="s">
        <v>219</v>
      </c>
      <c r="B87" s="16" t="s">
        <v>241</v>
      </c>
      <c r="C87" s="13"/>
      <c r="D87" s="13">
        <v>6</v>
      </c>
      <c r="E87" s="13">
        <v>4</v>
      </c>
      <c r="F87" s="13">
        <v>120</v>
      </c>
      <c r="G87" s="13">
        <f t="shared" si="51"/>
        <v>14</v>
      </c>
      <c r="H87" s="13">
        <f t="shared" si="52"/>
        <v>8</v>
      </c>
      <c r="I87" s="13">
        <v>2</v>
      </c>
      <c r="J87" s="13">
        <v>4</v>
      </c>
      <c r="K87" s="13">
        <v>0</v>
      </c>
      <c r="L87" s="13">
        <f t="shared" si="53"/>
        <v>106</v>
      </c>
      <c r="M87" s="21"/>
      <c r="N87" s="13">
        <f t="shared" si="54"/>
        <v>0</v>
      </c>
      <c r="O87" s="15"/>
      <c r="P87" s="13">
        <f t="shared" si="44"/>
        <v>0</v>
      </c>
      <c r="Q87" s="15"/>
      <c r="R87" s="13">
        <f t="shared" si="45"/>
        <v>0</v>
      </c>
      <c r="S87" s="15"/>
      <c r="T87" s="13">
        <f t="shared" si="46"/>
        <v>0</v>
      </c>
      <c r="U87" s="15"/>
      <c r="V87" s="13">
        <f t="shared" si="47"/>
        <v>0</v>
      </c>
      <c r="W87" s="15">
        <v>4</v>
      </c>
      <c r="X87" s="13">
        <v>14</v>
      </c>
      <c r="Y87" s="13"/>
      <c r="Z87" s="13">
        <f t="shared" si="49"/>
        <v>0</v>
      </c>
      <c r="AA87" s="13"/>
      <c r="AB87" s="13">
        <f t="shared" si="50"/>
        <v>0</v>
      </c>
    </row>
    <row r="88" spans="1:28" ht="18.75">
      <c r="A88" s="13" t="s">
        <v>220</v>
      </c>
      <c r="B88" s="16" t="s">
        <v>242</v>
      </c>
      <c r="C88" s="13"/>
      <c r="D88" s="13">
        <v>7</v>
      </c>
      <c r="E88" s="13">
        <v>5</v>
      </c>
      <c r="F88" s="13">
        <v>150</v>
      </c>
      <c r="G88" s="13">
        <f t="shared" si="51"/>
        <v>14</v>
      </c>
      <c r="H88" s="13">
        <f t="shared" si="52"/>
        <v>8</v>
      </c>
      <c r="I88" s="13">
        <v>2</v>
      </c>
      <c r="J88" s="13">
        <v>4</v>
      </c>
      <c r="K88" s="13">
        <v>0</v>
      </c>
      <c r="L88" s="13">
        <f t="shared" si="53"/>
        <v>136</v>
      </c>
      <c r="M88" s="21"/>
      <c r="N88" s="13">
        <f t="shared" si="54"/>
        <v>0</v>
      </c>
      <c r="O88" s="15"/>
      <c r="P88" s="13">
        <f t="shared" si="44"/>
        <v>0</v>
      </c>
      <c r="Q88" s="15"/>
      <c r="R88" s="13">
        <f t="shared" si="45"/>
        <v>0</v>
      </c>
      <c r="S88" s="15"/>
      <c r="T88" s="13">
        <f t="shared" si="46"/>
        <v>0</v>
      </c>
      <c r="U88" s="15"/>
      <c r="V88" s="13">
        <f t="shared" si="47"/>
        <v>0</v>
      </c>
      <c r="W88" s="15"/>
      <c r="X88" s="13">
        <f t="shared" si="48"/>
        <v>0</v>
      </c>
      <c r="Y88" s="13">
        <v>5</v>
      </c>
      <c r="Z88" s="13">
        <v>14</v>
      </c>
      <c r="AA88" s="13"/>
      <c r="AB88" s="13">
        <f t="shared" si="50"/>
        <v>0</v>
      </c>
    </row>
    <row r="89" spans="1:28" ht="18.75">
      <c r="A89" s="13" t="s">
        <v>221</v>
      </c>
      <c r="B89" s="16" t="s">
        <v>243</v>
      </c>
      <c r="C89" s="13">
        <v>6</v>
      </c>
      <c r="D89" s="13"/>
      <c r="E89" s="13">
        <v>4</v>
      </c>
      <c r="F89" s="13">
        <v>120</v>
      </c>
      <c r="G89" s="13">
        <f t="shared" si="51"/>
        <v>14</v>
      </c>
      <c r="H89" s="13">
        <f t="shared" si="52"/>
        <v>8</v>
      </c>
      <c r="I89" s="13">
        <v>2</v>
      </c>
      <c r="J89" s="13">
        <v>4</v>
      </c>
      <c r="K89" s="13">
        <v>0</v>
      </c>
      <c r="L89" s="13">
        <f t="shared" si="53"/>
        <v>106</v>
      </c>
      <c r="M89" s="21"/>
      <c r="N89" s="13">
        <f t="shared" si="54"/>
        <v>0</v>
      </c>
      <c r="O89" s="15"/>
      <c r="P89" s="13">
        <f t="shared" si="44"/>
        <v>0</v>
      </c>
      <c r="Q89" s="15"/>
      <c r="R89" s="13">
        <f t="shared" si="45"/>
        <v>0</v>
      </c>
      <c r="S89" s="15"/>
      <c r="T89" s="13">
        <f t="shared" si="46"/>
        <v>0</v>
      </c>
      <c r="U89" s="15"/>
      <c r="V89" s="13">
        <f t="shared" si="47"/>
        <v>0</v>
      </c>
      <c r="W89" s="15">
        <v>4</v>
      </c>
      <c r="X89" s="13">
        <v>14</v>
      </c>
      <c r="Y89" s="13"/>
      <c r="Z89" s="13">
        <f t="shared" si="49"/>
        <v>0</v>
      </c>
      <c r="AA89" s="13"/>
      <c r="AB89" s="13">
        <f t="shared" si="50"/>
        <v>0</v>
      </c>
    </row>
    <row r="90" spans="1:28" ht="18.75">
      <c r="A90" s="13" t="s">
        <v>222</v>
      </c>
      <c r="B90" s="16" t="s">
        <v>234</v>
      </c>
      <c r="C90" s="13">
        <v>6</v>
      </c>
      <c r="D90" s="13"/>
      <c r="E90" s="13">
        <v>4</v>
      </c>
      <c r="F90" s="13">
        <v>120</v>
      </c>
      <c r="G90" s="13">
        <f t="shared" si="51"/>
        <v>14</v>
      </c>
      <c r="H90" s="13">
        <f t="shared" si="52"/>
        <v>8</v>
      </c>
      <c r="I90" s="13">
        <v>2</v>
      </c>
      <c r="J90" s="13">
        <v>4</v>
      </c>
      <c r="K90" s="13">
        <v>0</v>
      </c>
      <c r="L90" s="13">
        <f t="shared" si="53"/>
        <v>106</v>
      </c>
      <c r="M90" s="21"/>
      <c r="N90" s="13">
        <f t="shared" si="54"/>
        <v>0</v>
      </c>
      <c r="O90" s="15"/>
      <c r="P90" s="13">
        <f t="shared" si="44"/>
        <v>0</v>
      </c>
      <c r="Q90" s="15"/>
      <c r="R90" s="13">
        <f t="shared" si="45"/>
        <v>0</v>
      </c>
      <c r="S90" s="15"/>
      <c r="T90" s="13">
        <f t="shared" si="46"/>
        <v>0</v>
      </c>
      <c r="U90" s="15"/>
      <c r="V90" s="13">
        <f t="shared" si="47"/>
        <v>0</v>
      </c>
      <c r="W90" s="15">
        <v>4</v>
      </c>
      <c r="X90" s="13">
        <v>14</v>
      </c>
      <c r="Y90" s="13"/>
      <c r="Z90" s="13">
        <f t="shared" si="49"/>
        <v>0</v>
      </c>
      <c r="AA90" s="13"/>
      <c r="AB90" s="13">
        <f t="shared" si="50"/>
        <v>0</v>
      </c>
    </row>
    <row r="91" spans="1:28" ht="39" customHeight="1">
      <c r="A91" s="13" t="s">
        <v>237</v>
      </c>
      <c r="B91" s="16" t="s">
        <v>236</v>
      </c>
      <c r="C91" s="13"/>
      <c r="D91" s="13">
        <v>6</v>
      </c>
      <c r="E91" s="13">
        <v>3</v>
      </c>
      <c r="F91" s="13">
        <v>90</v>
      </c>
      <c r="G91" s="13">
        <f t="shared" si="51"/>
        <v>10</v>
      </c>
      <c r="H91" s="13">
        <f t="shared" si="52"/>
        <v>4</v>
      </c>
      <c r="I91" s="13">
        <v>2</v>
      </c>
      <c r="J91" s="13">
        <v>4</v>
      </c>
      <c r="K91" s="13">
        <v>0</v>
      </c>
      <c r="L91" s="13">
        <f t="shared" si="53"/>
        <v>80</v>
      </c>
      <c r="M91" s="21"/>
      <c r="N91" s="13">
        <f t="shared" si="54"/>
        <v>0</v>
      </c>
      <c r="O91" s="15"/>
      <c r="P91" s="13">
        <f t="shared" si="44"/>
        <v>0</v>
      </c>
      <c r="Q91" s="15"/>
      <c r="R91" s="13">
        <f t="shared" si="45"/>
        <v>0</v>
      </c>
      <c r="S91" s="15"/>
      <c r="T91" s="13">
        <f t="shared" si="46"/>
        <v>0</v>
      </c>
      <c r="U91" s="15"/>
      <c r="V91" s="13">
        <f t="shared" si="47"/>
        <v>0</v>
      </c>
      <c r="W91" s="15">
        <v>3</v>
      </c>
      <c r="X91" s="13">
        <v>10</v>
      </c>
      <c r="Y91" s="13"/>
      <c r="Z91" s="13">
        <f t="shared" si="49"/>
        <v>0</v>
      </c>
      <c r="AA91" s="13"/>
      <c r="AB91" s="13">
        <f t="shared" si="50"/>
        <v>0</v>
      </c>
    </row>
    <row r="92" spans="1:28" ht="37.5">
      <c r="A92" s="13" t="s">
        <v>223</v>
      </c>
      <c r="B92" s="16" t="s">
        <v>244</v>
      </c>
      <c r="C92" s="13">
        <v>8</v>
      </c>
      <c r="D92" s="13"/>
      <c r="E92" s="13">
        <v>3</v>
      </c>
      <c r="F92" s="13">
        <v>90</v>
      </c>
      <c r="G92" s="13">
        <f t="shared" si="51"/>
        <v>12</v>
      </c>
      <c r="H92" s="13">
        <f t="shared" si="52"/>
        <v>6</v>
      </c>
      <c r="I92" s="13">
        <v>2</v>
      </c>
      <c r="J92" s="13">
        <v>4</v>
      </c>
      <c r="K92" s="13">
        <v>0</v>
      </c>
      <c r="L92" s="13">
        <f t="shared" si="53"/>
        <v>78</v>
      </c>
      <c r="M92" s="21"/>
      <c r="N92" s="13">
        <f t="shared" si="54"/>
        <v>0</v>
      </c>
      <c r="O92" s="15"/>
      <c r="P92" s="13">
        <f t="shared" si="44"/>
        <v>0</v>
      </c>
      <c r="Q92" s="15"/>
      <c r="R92" s="13">
        <f t="shared" si="45"/>
        <v>0</v>
      </c>
      <c r="S92" s="15"/>
      <c r="T92" s="13">
        <f t="shared" si="46"/>
        <v>0</v>
      </c>
      <c r="U92" s="15"/>
      <c r="V92" s="13">
        <f t="shared" si="47"/>
        <v>0</v>
      </c>
      <c r="W92" s="15"/>
      <c r="X92" s="13">
        <f t="shared" si="48"/>
        <v>0</v>
      </c>
      <c r="Y92" s="13"/>
      <c r="Z92" s="13">
        <f t="shared" si="49"/>
        <v>0</v>
      </c>
      <c r="AA92" s="13">
        <v>4</v>
      </c>
      <c r="AB92" s="13">
        <f t="shared" si="50"/>
        <v>12</v>
      </c>
    </row>
    <row r="93" spans="1:28" s="32" customFormat="1" ht="60" customHeight="1">
      <c r="A93" s="24"/>
      <c r="B93" s="31" t="s">
        <v>150</v>
      </c>
      <c r="C93" s="39"/>
      <c r="D93" s="39"/>
      <c r="E93" s="39">
        <f>SUM(E70:E80)</f>
        <v>46</v>
      </c>
      <c r="F93" s="39">
        <f aca="true" t="shared" si="55" ref="F93:AB93">SUM(F70:F80)</f>
        <v>1380</v>
      </c>
      <c r="G93" s="39">
        <f t="shared" si="55"/>
        <v>142</v>
      </c>
      <c r="H93" s="39">
        <f t="shared" si="55"/>
        <v>76</v>
      </c>
      <c r="I93" s="39">
        <f t="shared" si="55"/>
        <v>22</v>
      </c>
      <c r="J93" s="39">
        <f t="shared" si="55"/>
        <v>44</v>
      </c>
      <c r="K93" s="39">
        <f t="shared" si="55"/>
        <v>0</v>
      </c>
      <c r="L93" s="39">
        <f t="shared" si="55"/>
        <v>1238</v>
      </c>
      <c r="M93" s="39">
        <f t="shared" si="55"/>
        <v>0</v>
      </c>
      <c r="N93" s="39">
        <f t="shared" si="55"/>
        <v>0</v>
      </c>
      <c r="O93" s="39">
        <f t="shared" si="55"/>
        <v>4</v>
      </c>
      <c r="P93" s="39">
        <f t="shared" si="55"/>
        <v>16</v>
      </c>
      <c r="Q93" s="39">
        <f t="shared" si="55"/>
        <v>4</v>
      </c>
      <c r="R93" s="39">
        <f t="shared" si="55"/>
        <v>12</v>
      </c>
      <c r="S93" s="39">
        <f t="shared" si="55"/>
        <v>0</v>
      </c>
      <c r="T93" s="39">
        <f t="shared" si="55"/>
        <v>0</v>
      </c>
      <c r="U93" s="39">
        <f t="shared" si="55"/>
        <v>12</v>
      </c>
      <c r="V93" s="39">
        <f t="shared" si="55"/>
        <v>36</v>
      </c>
      <c r="W93" s="39">
        <f t="shared" si="55"/>
        <v>15</v>
      </c>
      <c r="X93" s="39">
        <f t="shared" si="55"/>
        <v>52</v>
      </c>
      <c r="Y93" s="39">
        <f t="shared" si="55"/>
        <v>5</v>
      </c>
      <c r="Z93" s="39">
        <f t="shared" si="55"/>
        <v>14</v>
      </c>
      <c r="AA93" s="39">
        <f t="shared" si="55"/>
        <v>4</v>
      </c>
      <c r="AB93" s="39">
        <f t="shared" si="55"/>
        <v>12</v>
      </c>
    </row>
    <row r="94" spans="1:28" s="34" customFormat="1" ht="40.5" customHeight="1">
      <c r="A94" s="22"/>
      <c r="B94" s="23" t="s">
        <v>151</v>
      </c>
      <c r="C94" s="41"/>
      <c r="D94" s="41"/>
      <c r="E94" s="41">
        <f>E93+E67</f>
        <v>60</v>
      </c>
      <c r="F94" s="41">
        <f aca="true" t="shared" si="56" ref="F94:AB94">F93+F67</f>
        <v>1800</v>
      </c>
      <c r="G94" s="41">
        <f t="shared" si="56"/>
        <v>178</v>
      </c>
      <c r="H94" s="41">
        <f t="shared" si="56"/>
        <v>100</v>
      </c>
      <c r="I94" s="41">
        <f t="shared" si="56"/>
        <v>28</v>
      </c>
      <c r="J94" s="41">
        <f t="shared" si="56"/>
        <v>50</v>
      </c>
      <c r="K94" s="41">
        <f t="shared" si="56"/>
        <v>0</v>
      </c>
      <c r="L94" s="41">
        <f t="shared" si="56"/>
        <v>1622</v>
      </c>
      <c r="M94" s="41">
        <f t="shared" si="56"/>
        <v>0</v>
      </c>
      <c r="N94" s="41">
        <f t="shared" si="56"/>
        <v>0</v>
      </c>
      <c r="O94" s="41">
        <f t="shared" si="56"/>
        <v>7</v>
      </c>
      <c r="P94" s="41">
        <f t="shared" si="56"/>
        <v>28</v>
      </c>
      <c r="Q94" s="41">
        <f t="shared" si="56"/>
        <v>8</v>
      </c>
      <c r="R94" s="41">
        <f t="shared" si="56"/>
        <v>24</v>
      </c>
      <c r="S94" s="41">
        <f t="shared" si="56"/>
        <v>0</v>
      </c>
      <c r="T94" s="41">
        <f t="shared" si="56"/>
        <v>0</v>
      </c>
      <c r="U94" s="41">
        <f t="shared" si="56"/>
        <v>16</v>
      </c>
      <c r="V94" s="41">
        <f t="shared" si="56"/>
        <v>48</v>
      </c>
      <c r="W94" s="41">
        <f t="shared" si="56"/>
        <v>15</v>
      </c>
      <c r="X94" s="41">
        <f t="shared" si="56"/>
        <v>52</v>
      </c>
      <c r="Y94" s="41">
        <f t="shared" si="56"/>
        <v>5</v>
      </c>
      <c r="Z94" s="41">
        <f t="shared" si="56"/>
        <v>14</v>
      </c>
      <c r="AA94" s="41">
        <f t="shared" si="56"/>
        <v>4</v>
      </c>
      <c r="AB94" s="41">
        <f t="shared" si="56"/>
        <v>12</v>
      </c>
    </row>
    <row r="95" spans="1:28" s="48" customFormat="1" ht="58.5">
      <c r="A95" s="45"/>
      <c r="B95" s="46" t="s">
        <v>45</v>
      </c>
      <c r="C95" s="47"/>
      <c r="D95" s="47"/>
      <c r="E95" s="47">
        <f>E94+E56</f>
        <v>240</v>
      </c>
      <c r="F95" s="47">
        <f aca="true" t="shared" si="57" ref="F95:AB95">F94+F56</f>
        <v>7200</v>
      </c>
      <c r="G95" s="47">
        <f t="shared" si="57"/>
        <v>694</v>
      </c>
      <c r="H95" s="47">
        <f t="shared" si="57"/>
        <v>408</v>
      </c>
      <c r="I95" s="47">
        <f t="shared" si="57"/>
        <v>146</v>
      </c>
      <c r="J95" s="47">
        <f t="shared" si="57"/>
        <v>140</v>
      </c>
      <c r="K95" s="47">
        <f t="shared" si="57"/>
        <v>0</v>
      </c>
      <c r="L95" s="47">
        <f t="shared" si="57"/>
        <v>6506</v>
      </c>
      <c r="M95" s="47">
        <f t="shared" si="57"/>
        <v>27</v>
      </c>
      <c r="N95" s="47">
        <f t="shared" si="57"/>
        <v>80</v>
      </c>
      <c r="O95" s="47">
        <f t="shared" si="57"/>
        <v>28</v>
      </c>
      <c r="P95" s="47">
        <f t="shared" si="57"/>
        <v>112</v>
      </c>
      <c r="Q95" s="47">
        <f t="shared" si="57"/>
        <v>29</v>
      </c>
      <c r="R95" s="47">
        <f t="shared" si="57"/>
        <v>86</v>
      </c>
      <c r="S95" s="47">
        <f t="shared" si="57"/>
        <v>27</v>
      </c>
      <c r="T95" s="47">
        <f t="shared" si="57"/>
        <v>108</v>
      </c>
      <c r="U95" s="47">
        <f t="shared" si="57"/>
        <v>27</v>
      </c>
      <c r="V95" s="47">
        <f t="shared" si="57"/>
        <v>80</v>
      </c>
      <c r="W95" s="47">
        <f t="shared" si="57"/>
        <v>25</v>
      </c>
      <c r="X95" s="47">
        <f t="shared" si="57"/>
        <v>88</v>
      </c>
      <c r="Y95" s="47">
        <f t="shared" si="57"/>
        <v>28</v>
      </c>
      <c r="Z95" s="47">
        <f t="shared" si="57"/>
        <v>80</v>
      </c>
      <c r="AA95" s="47">
        <f t="shared" si="57"/>
        <v>20</v>
      </c>
      <c r="AB95" s="47">
        <f t="shared" si="57"/>
        <v>60</v>
      </c>
    </row>
    <row r="96" spans="1:28" ht="10.5" customHeight="1">
      <c r="A96" s="13"/>
      <c r="B96" s="3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21"/>
      <c r="N96" s="13"/>
      <c r="O96" s="15"/>
      <c r="P96" s="13"/>
      <c r="Q96" s="15"/>
      <c r="R96" s="13"/>
      <c r="S96" s="15"/>
      <c r="T96" s="13"/>
      <c r="U96" s="15"/>
      <c r="V96" s="13"/>
      <c r="W96" s="15"/>
      <c r="X96" s="13"/>
      <c r="Y96" s="13"/>
      <c r="Z96" s="13"/>
      <c r="AA96" s="13"/>
      <c r="AB96" s="13"/>
    </row>
    <row r="97" spans="1:106" s="7" customFormat="1" ht="56.25">
      <c r="A97" s="17"/>
      <c r="B97" s="18" t="s">
        <v>39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>
        <v>30</v>
      </c>
      <c r="N97" s="42"/>
      <c r="O97" s="42">
        <v>30</v>
      </c>
      <c r="P97" s="42"/>
      <c r="Q97" s="42">
        <v>30</v>
      </c>
      <c r="R97" s="42"/>
      <c r="S97" s="42">
        <v>30</v>
      </c>
      <c r="T97" s="42"/>
      <c r="U97" s="42">
        <v>30</v>
      </c>
      <c r="V97" s="42"/>
      <c r="W97" s="42">
        <v>30</v>
      </c>
      <c r="X97" s="42"/>
      <c r="Y97" s="42">
        <v>30</v>
      </c>
      <c r="Z97" s="42"/>
      <c r="AA97" s="42">
        <v>30</v>
      </c>
      <c r="AB97" s="42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</row>
    <row r="98" spans="1:106" s="7" customFormat="1" ht="18.75">
      <c r="A98" s="17"/>
      <c r="B98" s="18" t="s">
        <v>36</v>
      </c>
      <c r="C98" s="42">
        <v>47</v>
      </c>
      <c r="D98" s="42"/>
      <c r="E98" s="42" t="s">
        <v>249</v>
      </c>
      <c r="F98" s="42"/>
      <c r="G98" s="42"/>
      <c r="H98" s="42"/>
      <c r="I98" s="42"/>
      <c r="J98" s="42"/>
      <c r="K98" s="42"/>
      <c r="L98" s="42"/>
      <c r="M98" s="42">
        <v>6</v>
      </c>
      <c r="N98" s="42"/>
      <c r="O98" s="42">
        <v>8</v>
      </c>
      <c r="P98" s="42"/>
      <c r="Q98" s="42">
        <v>8</v>
      </c>
      <c r="R98" s="42"/>
      <c r="S98" s="42">
        <v>8</v>
      </c>
      <c r="T98" s="42"/>
      <c r="U98" s="42">
        <v>7</v>
      </c>
      <c r="V98" s="42"/>
      <c r="W98" s="42">
        <v>6</v>
      </c>
      <c r="X98" s="42"/>
      <c r="Y98" s="42">
        <v>6</v>
      </c>
      <c r="Z98" s="42"/>
      <c r="AA98" s="42">
        <v>5</v>
      </c>
      <c r="AB98" s="42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</row>
    <row r="99" spans="1:106" s="7" customFormat="1" ht="18.75">
      <c r="A99" s="17"/>
      <c r="B99" s="18" t="s">
        <v>134</v>
      </c>
      <c r="C99" s="42">
        <v>1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>
        <v>1</v>
      </c>
      <c r="X99" s="42"/>
      <c r="Y99" s="42"/>
      <c r="Z99" s="42"/>
      <c r="AA99" s="42"/>
      <c r="AB99" s="42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</row>
    <row r="100" spans="1:106" s="7" customFormat="1" ht="18.75">
      <c r="A100" s="17"/>
      <c r="B100" s="18" t="s">
        <v>123</v>
      </c>
      <c r="C100" s="42">
        <v>1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>
        <v>1</v>
      </c>
      <c r="AB100" s="42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</row>
    <row r="101" spans="1:106" s="7" customFormat="1" ht="18.75">
      <c r="A101" s="17"/>
      <c r="B101" s="18" t="s">
        <v>37</v>
      </c>
      <c r="C101" s="42">
        <v>2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>
        <v>1</v>
      </c>
      <c r="X101" s="42"/>
      <c r="Y101" s="42">
        <v>1</v>
      </c>
      <c r="Z101" s="42"/>
      <c r="AA101" s="42"/>
      <c r="AB101" s="42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</row>
    <row r="102" spans="1:106" s="7" customFormat="1" ht="18.75">
      <c r="A102" s="17"/>
      <c r="B102" s="18" t="s">
        <v>135</v>
      </c>
      <c r="C102" s="42">
        <v>23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>
        <v>2</v>
      </c>
      <c r="N102" s="42"/>
      <c r="O102" s="42">
        <v>3</v>
      </c>
      <c r="P102" s="42"/>
      <c r="Q102" s="42">
        <v>3</v>
      </c>
      <c r="R102" s="42"/>
      <c r="S102" s="42">
        <v>4</v>
      </c>
      <c r="T102" s="42"/>
      <c r="U102" s="42">
        <v>4</v>
      </c>
      <c r="V102" s="42"/>
      <c r="W102" s="42">
        <v>2</v>
      </c>
      <c r="X102" s="42"/>
      <c r="Y102" s="42">
        <v>3</v>
      </c>
      <c r="Z102" s="42"/>
      <c r="AA102" s="42">
        <v>2</v>
      </c>
      <c r="AB102" s="42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</row>
    <row r="103" spans="1:106" s="7" customFormat="1" ht="18.75">
      <c r="A103" s="17"/>
      <c r="B103" s="18" t="s">
        <v>38</v>
      </c>
      <c r="C103" s="42">
        <v>24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>
        <v>3</v>
      </c>
      <c r="N103" s="42"/>
      <c r="O103" s="42">
        <v>3</v>
      </c>
      <c r="P103" s="42"/>
      <c r="Q103" s="42">
        <v>3</v>
      </c>
      <c r="R103" s="42"/>
      <c r="S103" s="42">
        <v>3</v>
      </c>
      <c r="T103" s="42"/>
      <c r="U103" s="42">
        <v>2</v>
      </c>
      <c r="V103" s="42"/>
      <c r="W103" s="42">
        <v>4</v>
      </c>
      <c r="X103" s="42"/>
      <c r="Y103" s="42">
        <v>3</v>
      </c>
      <c r="Z103" s="42"/>
      <c r="AA103" s="42">
        <v>3</v>
      </c>
      <c r="AB103" s="42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</row>
    <row r="104" spans="1:28" s="49" customFormat="1" ht="18.75">
      <c r="A104" s="17"/>
      <c r="B104" s="17" t="s">
        <v>93</v>
      </c>
      <c r="C104" s="42">
        <v>2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>
        <v>1</v>
      </c>
      <c r="AB104" s="42"/>
    </row>
    <row r="105" spans="2:106" s="50" customFormat="1" ht="1.5" customHeight="1">
      <c r="B105" s="51"/>
      <c r="C105" s="1"/>
      <c r="M105" s="52"/>
      <c r="O105" s="53"/>
      <c r="Q105" s="53"/>
      <c r="S105" s="53"/>
      <c r="U105" s="53"/>
      <c r="W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</row>
    <row r="106" spans="2:106" s="50" customFormat="1" ht="12.75" customHeight="1">
      <c r="B106" s="51"/>
      <c r="C106" s="1"/>
      <c r="M106" s="52"/>
      <c r="O106" s="53"/>
      <c r="Q106" s="53"/>
      <c r="S106" s="53"/>
      <c r="U106" s="53"/>
      <c r="W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</row>
    <row r="107" spans="1:106" s="50" customFormat="1" ht="36.75" customHeight="1">
      <c r="A107" s="196" t="s">
        <v>287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</row>
    <row r="108" spans="1:106" s="50" customFormat="1" ht="18" customHeight="1">
      <c r="A108" s="196" t="s">
        <v>288</v>
      </c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</row>
    <row r="109" spans="1:28" ht="18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</row>
    <row r="110" spans="1:28" ht="18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</row>
    <row r="111" spans="1:28" ht="18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</row>
    <row r="112" spans="1:28" ht="18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</row>
    <row r="113" spans="1:28" ht="18">
      <c r="A113" s="193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</row>
    <row r="114" spans="1:28" ht="18">
      <c r="A114" s="193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</row>
    <row r="115" spans="1:28" ht="18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</row>
    <row r="116" spans="1:28" ht="18">
      <c r="A116" s="193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</row>
    <row r="117" spans="1:28" ht="18">
      <c r="A117" s="193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</row>
    <row r="118" spans="1:28" ht="18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</row>
    <row r="119" spans="1:28" ht="18">
      <c r="A119" s="193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</row>
    <row r="120" spans="1:28" ht="18">
      <c r="A120" s="193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</row>
    <row r="121" spans="1:28" ht="18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</row>
    <row r="122" spans="1:28" ht="18">
      <c r="A122" s="193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</row>
  </sheetData>
  <sheetProtection/>
  <mergeCells count="69">
    <mergeCell ref="A108:AB109"/>
    <mergeCell ref="Y9:Z9"/>
    <mergeCell ref="U9:V9"/>
    <mergeCell ref="M5:N5"/>
    <mergeCell ref="F4:F8"/>
    <mergeCell ref="Q4:T4"/>
    <mergeCell ref="U4:X4"/>
    <mergeCell ref="U8:V8"/>
    <mergeCell ref="K6:K8"/>
    <mergeCell ref="H6:H8"/>
    <mergeCell ref="O9:P9"/>
    <mergeCell ref="W5:X5"/>
    <mergeCell ref="M8:N8"/>
    <mergeCell ref="M4:P4"/>
    <mergeCell ref="W9:X9"/>
    <mergeCell ref="Q9:R9"/>
    <mergeCell ref="Q7:R7"/>
    <mergeCell ref="S7:T7"/>
    <mergeCell ref="S5:T5"/>
    <mergeCell ref="Q5:R5"/>
    <mergeCell ref="G4:G8"/>
    <mergeCell ref="E4:E8"/>
    <mergeCell ref="AA5:AB5"/>
    <mergeCell ref="L4:L8"/>
    <mergeCell ref="C4:C8"/>
    <mergeCell ref="D4:D8"/>
    <mergeCell ref="H4:K5"/>
    <mergeCell ref="W8:X8"/>
    <mergeCell ref="M7:N7"/>
    <mergeCell ref="A1:AB1"/>
    <mergeCell ref="M3:AB3"/>
    <mergeCell ref="Y4:AB4"/>
    <mergeCell ref="M6:AB6"/>
    <mergeCell ref="Y5:Z5"/>
    <mergeCell ref="O5:P5"/>
    <mergeCell ref="I6:I8"/>
    <mergeCell ref="F3:K3"/>
    <mergeCell ref="U5:V5"/>
    <mergeCell ref="B3:B5"/>
    <mergeCell ref="A112:AB112"/>
    <mergeCell ref="M9:N9"/>
    <mergeCell ref="C3:E3"/>
    <mergeCell ref="AA9:AB9"/>
    <mergeCell ref="Y8:Z8"/>
    <mergeCell ref="AA8:AB8"/>
    <mergeCell ref="O8:P8"/>
    <mergeCell ref="Q8:R8"/>
    <mergeCell ref="S8:T8"/>
    <mergeCell ref="O7:P7"/>
    <mergeCell ref="W7:X7"/>
    <mergeCell ref="Y7:Z7"/>
    <mergeCell ref="A121:AB121"/>
    <mergeCell ref="A122:AB122"/>
    <mergeCell ref="A113:AB113"/>
    <mergeCell ref="A114:AB114"/>
    <mergeCell ref="A115:AB115"/>
    <mergeCell ref="A116:AB116"/>
    <mergeCell ref="A117:AB117"/>
    <mergeCell ref="A111:AB111"/>
    <mergeCell ref="AA7:AB7"/>
    <mergeCell ref="J6:J8"/>
    <mergeCell ref="A3:A6"/>
    <mergeCell ref="A120:AB120"/>
    <mergeCell ref="A119:AB119"/>
    <mergeCell ref="S9:T9"/>
    <mergeCell ref="A107:AB107"/>
    <mergeCell ref="A110:AB110"/>
    <mergeCell ref="A118:AB118"/>
    <mergeCell ref="U7:V7"/>
  </mergeCells>
  <dataValidations count="3">
    <dataValidation operator="equal" allowBlank="1" showInputMessage="1" showErrorMessage="1" prompt="Введіть данні самостійно!!!" sqref="H68:J92 H58:J66 H96:J96 H12:J23 H25:J54">
      <formula1>0</formula1>
    </dataValidation>
    <dataValidation operator="equal" allowBlank="1" showInputMessage="1" prompt="Введіть кількість годин на тиждень" sqref="S58:S66 O58:O66 Q58:Q66 W58:W66 Q68:Q92 O68:O92 S68:S92 U68:U92 W68:W92 Q12:Q23 W96 Q96 O96 S96 U96 S12:S23 U12:U23 W12:W23 M12:M23 O12:O23 U58:U66 Q25:Q54 S25:S54 U25:U54 W25:W54 O25:O54">
      <formula1>0</formula1>
    </dataValidation>
    <dataValidation allowBlank="1" showInputMessage="1" showErrorMessage="1" prompt="Введіть дані" sqref="F4:F8 C4:C8 H6:H8"/>
  </dataValidations>
  <printOptions/>
  <pageMargins left="0.1968503937007874" right="0.1968503937007874" top="0.2362204724409449" bottom="0.1968503937007874" header="0.1968503937007874" footer="0.1968503937007874"/>
  <pageSetup fitToHeight="0" horizontalDpi="600" verticalDpi="600" orientation="landscape" paperSize="9" scale="48" r:id="rId1"/>
  <rowBreaks count="3" manualBreakCount="3">
    <brk id="43" max="27" man="1"/>
    <brk id="71" max="27" man="1"/>
    <brk id="10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Олександр Лаврук</cp:lastModifiedBy>
  <cp:lastPrinted>2021-03-14T15:54:27Z</cp:lastPrinted>
  <dcterms:created xsi:type="dcterms:W3CDTF">2020-06-30T11:50:57Z</dcterms:created>
  <dcterms:modified xsi:type="dcterms:W3CDTF">2021-09-22T15:52:49Z</dcterms:modified>
  <cp:category/>
  <cp:version/>
  <cp:contentType/>
  <cp:contentStatus/>
</cp:coreProperties>
</file>