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20" windowWidth="15480" windowHeight="7476" activeTab="1"/>
  </bookViews>
  <sheets>
    <sheet name="Титульний Лист" sheetId="1" r:id="rId1"/>
    <sheet name="Навчальний план" sheetId="2" r:id="rId2"/>
    <sheet name="Лист1" sheetId="3" r:id="rId3"/>
  </sheets>
  <definedNames>
    <definedName name="_xlnm.Print_Titles" localSheetId="1">'Навчальний план'!$2:$9</definedName>
    <definedName name="_xlnm.Print_Area" localSheetId="1">'Навчальний план'!$A$1:$AB$108</definedName>
  </definedNames>
  <calcPr fullCalcOnLoad="1"/>
</workbook>
</file>

<file path=xl/sharedStrings.xml><?xml version="1.0" encoding="utf-8"?>
<sst xmlns="http://schemas.openxmlformats.org/spreadsheetml/2006/main" count="440" uniqueCount="305">
  <si>
    <t>Міністерство освіти і науки України</t>
  </si>
  <si>
    <t>НАВЧАЛЬНИЙ ПЛАН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</si>
  <si>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</si>
  <si>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</si>
  <si>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</si>
  <si>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</si>
  <si>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</si>
  <si>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</si>
  <si>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</si>
  <si>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</si>
  <si>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</si>
  <si>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</si>
  <si>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</si>
  <si>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</si>
  <si>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</si>
  <si>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1-7</t>
  </si>
  <si>
    <t>Позначення:</t>
  </si>
  <si>
    <t>Навчальна</t>
  </si>
  <si>
    <t>К</t>
  </si>
  <si>
    <t>П</t>
  </si>
  <si>
    <t>Семестровий контроль</t>
  </si>
  <si>
    <t>Кількість годин</t>
  </si>
  <si>
    <t>Розподіл годин по курсах та семестрах</t>
  </si>
  <si>
    <t>Іспити, семестр</t>
  </si>
  <si>
    <t>Заліки, семестр</t>
  </si>
  <si>
    <t>Всього аудиторних годин</t>
  </si>
  <si>
    <t>З них</t>
  </si>
  <si>
    <t>1 курс</t>
  </si>
  <si>
    <t>2 курс</t>
  </si>
  <si>
    <t>3 курс</t>
  </si>
  <si>
    <t>Назва практики</t>
  </si>
  <si>
    <t>Семестр</t>
  </si>
  <si>
    <t>Разом</t>
  </si>
  <si>
    <t>Кількість годин на самостійне вивчення</t>
  </si>
  <si>
    <t>Дисциплін, що  вивчаються</t>
  </si>
  <si>
    <t>Курсових робіт</t>
  </si>
  <si>
    <t>Екзаменів</t>
  </si>
  <si>
    <t>Гранично допустиме навантаження студента на тиждень</t>
  </si>
  <si>
    <t>1.1. Нормативні навчальні дисципліни  загальної підготовки</t>
  </si>
  <si>
    <t>Разом нормативні навчальні дисципліни загальної підготовки</t>
  </si>
  <si>
    <t xml:space="preserve">Кредити </t>
  </si>
  <si>
    <t>Загальний обсяг годин</t>
  </si>
  <si>
    <t xml:space="preserve">Загальний обсяг навчальних годин та кредитів для  підготовки бакалавра  </t>
  </si>
  <si>
    <t>І. Графік освітнього процесу</t>
  </si>
  <si>
    <t>29.09-5.10</t>
  </si>
  <si>
    <t>27.10-2.11</t>
  </si>
  <si>
    <t>29.12-4.01</t>
  </si>
  <si>
    <t>26.01-1.02</t>
  </si>
  <si>
    <t>23.02-1.03</t>
  </si>
  <si>
    <t>30.03-5.04</t>
  </si>
  <si>
    <t>27.04-3.05</t>
  </si>
  <si>
    <t>29.06-5.07</t>
  </si>
  <si>
    <t>27.07-1.08</t>
  </si>
  <si>
    <t>8-14</t>
  </si>
  <si>
    <t>15-21</t>
  </si>
  <si>
    <t>6-12</t>
  </si>
  <si>
    <t>13-19</t>
  </si>
  <si>
    <t>20-26</t>
  </si>
  <si>
    <t>3-9</t>
  </si>
  <si>
    <t>10-16</t>
  </si>
  <si>
    <t>17-23</t>
  </si>
  <si>
    <t>24-30</t>
  </si>
  <si>
    <t>22-28</t>
  </si>
  <si>
    <t>5-11</t>
  </si>
  <si>
    <t>12-18</t>
  </si>
  <si>
    <t>19-25</t>
  </si>
  <si>
    <t>2-8</t>
  </si>
  <si>
    <t>9-15</t>
  </si>
  <si>
    <t>16-22</t>
  </si>
  <si>
    <t>23-29</t>
  </si>
  <si>
    <t>4-10</t>
  </si>
  <si>
    <t>11-17</t>
  </si>
  <si>
    <t>18-24</t>
  </si>
  <si>
    <t>25-31</t>
  </si>
  <si>
    <t>23-31</t>
  </si>
  <si>
    <t>А</t>
  </si>
  <si>
    <t>практика;</t>
  </si>
  <si>
    <t>канікули;</t>
  </si>
  <si>
    <t>атестація</t>
  </si>
  <si>
    <t>ІІІ. Практика</t>
  </si>
  <si>
    <t>IV. Атестація</t>
  </si>
  <si>
    <t>Атестація</t>
  </si>
  <si>
    <t>Тижні</t>
  </si>
  <si>
    <t>Кредити ЄКТС</t>
  </si>
  <si>
    <t>Назва навчальної дисципліни</t>
  </si>
  <si>
    <t>Навчальні дисципліни професійної підготовки</t>
  </si>
  <si>
    <t>Виробнича</t>
  </si>
  <si>
    <t>4 курс</t>
  </si>
  <si>
    <t>Українська мова (за професійним спрямуванням)</t>
  </si>
  <si>
    <t>Іноземна мова (за професійним спрямуванням)</t>
  </si>
  <si>
    <t>Філософія</t>
  </si>
  <si>
    <t>Основи наукових досліджень</t>
  </si>
  <si>
    <t>Менеджмент</t>
  </si>
  <si>
    <t>Вступ до спеціальності</t>
  </si>
  <si>
    <t>Виробнича практика</t>
  </si>
  <si>
    <t>Історія української державності та культури</t>
  </si>
  <si>
    <t>Шифр</t>
  </si>
  <si>
    <t>Економіка підприємства</t>
  </si>
  <si>
    <t>Статистика</t>
  </si>
  <si>
    <t>Загальнодержавні фінанси</t>
  </si>
  <si>
    <t>Навчальних практик</t>
  </si>
  <si>
    <t>Заліків</t>
  </si>
  <si>
    <t xml:space="preserve"> План освітнього  процесу</t>
  </si>
  <si>
    <t>Виробнича пратика</t>
  </si>
  <si>
    <t>8 (Захист при комісії)</t>
  </si>
  <si>
    <t>1.2. Нормативні навчальні  дисципліни фахової  підготовки</t>
  </si>
  <si>
    <t>7 (6,7)</t>
  </si>
  <si>
    <t>Підготовка бакалаврської роботи/Підготовка до комплексного екзамену зі спеціальності</t>
  </si>
  <si>
    <t>Захист бакалаврської роботи/Комплексний екзамен зі спеціальності</t>
  </si>
  <si>
    <t>Компоненти ОПП</t>
  </si>
  <si>
    <t>1.3.</t>
  </si>
  <si>
    <t>Інші нормативні компоненти  ОПП</t>
  </si>
  <si>
    <t>Разом нормативні  компоненти ОПП фахової підготовки</t>
  </si>
  <si>
    <t xml:space="preserve">РАЗОМ нормативні  компоненти ОПП </t>
  </si>
  <si>
    <t>РАЗОМ компоненти  ОПП самостійного вибору студента</t>
  </si>
  <si>
    <t>1. Нормативні (обов'язкові) компоненти  ОПП</t>
  </si>
  <si>
    <t xml:space="preserve">2. Компоненти ОПП самостійного вибору студента </t>
  </si>
  <si>
    <t>Лекційні</t>
  </si>
  <si>
    <t xml:space="preserve">Практичні </t>
  </si>
  <si>
    <t xml:space="preserve">Семінарські </t>
  </si>
  <si>
    <t xml:space="preserve">Лабораторні </t>
  </si>
  <si>
    <t>ЗАТВЕРДЖЕНО</t>
  </si>
  <si>
    <t xml:space="preserve">      Подільський спеціальний навчально-реабілітаційний соціально-економічний коледж </t>
  </si>
  <si>
    <r>
      <t xml:space="preserve">Термін навчання - </t>
    </r>
    <r>
      <rPr>
        <b/>
        <sz val="9"/>
        <color indexed="8"/>
        <rFont val="Times New Roman"/>
        <family val="1"/>
      </rPr>
      <t>3 роки та 10 місяців</t>
    </r>
  </si>
  <si>
    <t>Голова Вченої ради, директор</t>
  </si>
  <si>
    <t>на основі повної загальної середньої освіти</t>
  </si>
  <si>
    <t>М.М. Тріпак</t>
  </si>
  <si>
    <r>
      <t xml:space="preserve">підготовки </t>
    </r>
    <r>
      <rPr>
        <b/>
        <sz val="9"/>
        <color indexed="8"/>
        <rFont val="Times New Roman"/>
        <family val="1"/>
      </rPr>
      <t>бакалавра</t>
    </r>
  </si>
  <si>
    <t>Кс</t>
  </si>
  <si>
    <t>Пн</t>
  </si>
  <si>
    <t>Пв</t>
  </si>
  <si>
    <t>Бр</t>
  </si>
  <si>
    <t>бакалаврська робота</t>
  </si>
  <si>
    <t>Практика (навчальна, виробнича)</t>
  </si>
  <si>
    <t>Атестація (ЗБР)</t>
  </si>
  <si>
    <t>Атестація (КЕзіС)</t>
  </si>
  <si>
    <t>Канікули/канікули святкові</t>
  </si>
  <si>
    <t>Форма атестації</t>
  </si>
  <si>
    <t>Комплексний екзамен або захист бакалаврської роботи</t>
  </si>
  <si>
    <t xml:space="preserve">Правознавство </t>
  </si>
  <si>
    <t>Соціологія і соціальна інклюзія</t>
  </si>
  <si>
    <t>Безпека життєдіяльності та охорона праці в умовах інклюзії</t>
  </si>
  <si>
    <t>Державне регулювання економіки</t>
  </si>
  <si>
    <t>Інвестування</t>
  </si>
  <si>
    <t>Разом навчальні дисципліни самостійного вибору студента (1 Блок)</t>
  </si>
  <si>
    <t>Разом  навчальні дисципліни самостійного вибору студента (2 блок)</t>
  </si>
  <si>
    <t>Вища математика</t>
  </si>
  <si>
    <t>Інформатика і компютерні технології</t>
  </si>
  <si>
    <t>Історія економіки та економічної думки</t>
  </si>
  <si>
    <t>Господарське право</t>
  </si>
  <si>
    <t>Економічна дипломатія</t>
  </si>
  <si>
    <t>Економічна теорія</t>
  </si>
  <si>
    <t>Інформаційні системи і технології в економіці</t>
  </si>
  <si>
    <t>Фінансово-економічний контроль</t>
  </si>
  <si>
    <t>Економіка (мікро-, макроекономіка)</t>
  </si>
  <si>
    <t>Маркетинг</t>
  </si>
  <si>
    <t>Організація і планування виробництва</t>
  </si>
  <si>
    <t>Курсова робота (з макроекономіки)</t>
  </si>
  <si>
    <t>Міжнародна економіка</t>
  </si>
  <si>
    <t>Економіка праці і соціально-трудові відносини</t>
  </si>
  <si>
    <t>Економічний аналіз</t>
  </si>
  <si>
    <t>Навчальний тренінг з дисципліни економіка</t>
  </si>
  <si>
    <t>Психологічний супровід в інклюзії / Соціальні комунікації в інклюзивному середовищі</t>
  </si>
  <si>
    <t>Блок 1. Економіко –аналітичний</t>
  </si>
  <si>
    <t>Галузева економіка</t>
  </si>
  <si>
    <t>Підприємництво і бізнес-культура</t>
  </si>
  <si>
    <t>Соціальна економіка</t>
  </si>
  <si>
    <t>Податкова система</t>
  </si>
  <si>
    <t>Макроекономічна політика</t>
  </si>
  <si>
    <t>Цифрова економіка</t>
  </si>
  <si>
    <t>Соціальне підприємництво</t>
  </si>
  <si>
    <t xml:space="preserve">Облікова політика </t>
  </si>
  <si>
    <t xml:space="preserve">Облік і оподаткування субє'ктів господарювання </t>
  </si>
  <si>
    <t xml:space="preserve">Звітність підприємств </t>
  </si>
  <si>
    <t>Національна економіка</t>
  </si>
  <si>
    <t xml:space="preserve">Управління економічними ризиками </t>
  </si>
  <si>
    <t>Аудит</t>
  </si>
  <si>
    <t>Фінансово-економічна безпека</t>
  </si>
  <si>
    <t>Електронна комерція</t>
  </si>
  <si>
    <t>Інклюзивна економіка</t>
  </si>
  <si>
    <t>Навчальні дисципліни  самостійного вибору студента загальної підготовки</t>
  </si>
  <si>
    <t xml:space="preserve"> 2.1</t>
  </si>
  <si>
    <t>Разом навчальні дисципліни самостійного вибору студента загальної підготовки</t>
  </si>
  <si>
    <t>Гроші і кредит</t>
  </si>
  <si>
    <t>Регіональна економіка</t>
  </si>
  <si>
    <t>Страхування</t>
  </si>
  <si>
    <t>Інтернет економіка</t>
  </si>
  <si>
    <t>Фінансовий ринок</t>
  </si>
  <si>
    <t xml:space="preserve">Банківська справа </t>
  </si>
  <si>
    <t xml:space="preserve">Теорія економічних криз </t>
  </si>
  <si>
    <t>Фінансовий аналіз</t>
  </si>
  <si>
    <t xml:space="preserve">Цифровий банкінг </t>
  </si>
  <si>
    <t>Фінансовий менеджмент</t>
  </si>
  <si>
    <t>Психологія фінансів</t>
  </si>
  <si>
    <t>Менеджмент зовнішньо-економічної діяльності</t>
  </si>
  <si>
    <t>Блок 2. Фінансово-економічний</t>
  </si>
  <si>
    <t>50-48</t>
  </si>
  <si>
    <t>25-24</t>
  </si>
  <si>
    <t>4_3</t>
  </si>
  <si>
    <t>7_6</t>
  </si>
  <si>
    <t>2_3</t>
  </si>
  <si>
    <t>5_4</t>
  </si>
  <si>
    <t>1_2</t>
  </si>
  <si>
    <t xml:space="preserve">Бюджетна система </t>
  </si>
  <si>
    <t>Навчальний  план  спеціальності 051 Економіка (ОПП "Економіка") розглянуто та схвалено  на засіданні Вченої ради  Подільського спеціального навчально-реабілітаційного соціально-економічного коледжу                                              (протокол №      від                          2020 року )</t>
  </si>
  <si>
    <r>
      <t xml:space="preserve">спеціальності  </t>
    </r>
    <r>
      <rPr>
        <b/>
        <sz val="9"/>
        <color indexed="8"/>
        <rFont val="Times New Roman"/>
        <family val="1"/>
      </rPr>
      <t>051 Економіка</t>
    </r>
  </si>
  <si>
    <r>
      <t xml:space="preserve">за освітньо-професійною програмою </t>
    </r>
    <r>
      <rPr>
        <b/>
        <sz val="9"/>
        <color indexed="8"/>
        <rFont val="Times New Roman"/>
        <family val="1"/>
      </rPr>
      <t>Економіка</t>
    </r>
  </si>
  <si>
    <r>
      <t xml:space="preserve">Кваліфікація - </t>
    </r>
    <r>
      <rPr>
        <b/>
        <sz val="8.5"/>
        <color indexed="8"/>
        <rFont val="Times New Roman"/>
        <family val="1"/>
      </rPr>
      <t>Бакалавр з економіки</t>
    </r>
  </si>
  <si>
    <r>
      <t xml:space="preserve">галузі знань  </t>
    </r>
    <r>
      <rPr>
        <b/>
        <sz val="9"/>
        <color indexed="8"/>
        <rFont val="Times New Roman"/>
        <family val="1"/>
      </rPr>
      <t xml:space="preserve">05 Соціальні та поведінкові науки </t>
    </r>
  </si>
  <si>
    <t>Фінансова матиматика</t>
  </si>
  <si>
    <t>Економіко-математичні методи і моделі</t>
  </si>
  <si>
    <t>ЗП 01</t>
  </si>
  <si>
    <t>ЗП 02</t>
  </si>
  <si>
    <t>ЗП 03</t>
  </si>
  <si>
    <t>ЗП 04</t>
  </si>
  <si>
    <t>ЗП 05</t>
  </si>
  <si>
    <t>ЗП 06</t>
  </si>
  <si>
    <t>ЗП 07</t>
  </si>
  <si>
    <t>ЗП 08</t>
  </si>
  <si>
    <t>ЗП 09</t>
  </si>
  <si>
    <t>ЗП 10</t>
  </si>
  <si>
    <t>ЗП 11</t>
  </si>
  <si>
    <t>ЗП 12</t>
  </si>
  <si>
    <t>ФП 01</t>
  </si>
  <si>
    <t>ФП 03</t>
  </si>
  <si>
    <t>ФП 04</t>
  </si>
  <si>
    <t>ФП 06</t>
  </si>
  <si>
    <t>ФП 05</t>
  </si>
  <si>
    <t>ФП 07</t>
  </si>
  <si>
    <t>ФП 08</t>
  </si>
  <si>
    <t>ФП 02</t>
  </si>
  <si>
    <t>ФП 09</t>
  </si>
  <si>
    <t>ФП 10</t>
  </si>
  <si>
    <t>ФП 11</t>
  </si>
  <si>
    <t>ФП 12</t>
  </si>
  <si>
    <t>ФП 13</t>
  </si>
  <si>
    <t>ФП 14</t>
  </si>
  <si>
    <t>ФП 15</t>
  </si>
  <si>
    <t>ФП 16</t>
  </si>
  <si>
    <t>ПН 01</t>
  </si>
  <si>
    <t>ПВ 01</t>
  </si>
  <si>
    <t>КР 01</t>
  </si>
  <si>
    <t>КР 02</t>
  </si>
  <si>
    <t>СО 01</t>
  </si>
  <si>
    <t>А 01</t>
  </si>
  <si>
    <t>ВС ЕА 01</t>
  </si>
  <si>
    <t>ВС ЕА 02</t>
  </si>
  <si>
    <t>ВС ЕА 03</t>
  </si>
  <si>
    <t>ВС ЕА 04</t>
  </si>
  <si>
    <t>ВС ЕА 05</t>
  </si>
  <si>
    <t>ВС ЕА 06</t>
  </si>
  <si>
    <t>ВС ЕА 07</t>
  </si>
  <si>
    <t>ВС ЕА 08</t>
  </si>
  <si>
    <t>ВС ЕА 09</t>
  </si>
  <si>
    <t>ВС ЕА 10</t>
  </si>
  <si>
    <t>ВС ЕА 11</t>
  </si>
  <si>
    <t>ВС ЕА 12</t>
  </si>
  <si>
    <t>ВС ЕА 13</t>
  </si>
  <si>
    <t>ВС ЕА 14</t>
  </si>
  <si>
    <t>ВС ЕА 15</t>
  </si>
  <si>
    <t>ВС ЕА 16</t>
  </si>
  <si>
    <t>ВС ЕА 17</t>
  </si>
  <si>
    <t>ВС ФЕ 01</t>
  </si>
  <si>
    <t>ВС ФЕ 02</t>
  </si>
  <si>
    <t>ВС ФЕ 03</t>
  </si>
  <si>
    <t>ВС ФЕ 04</t>
  </si>
  <si>
    <t>ВС ФЕ 05</t>
  </si>
  <si>
    <t>ВС ФЕ 06</t>
  </si>
  <si>
    <t>ВС ФЕ 07</t>
  </si>
  <si>
    <t>ВС ФЕ 08</t>
  </si>
  <si>
    <t>ВС ФЕ 09</t>
  </si>
  <si>
    <t>ВС ФЕ 10</t>
  </si>
  <si>
    <t>ВС ФЕ 11</t>
  </si>
  <si>
    <t>ВС ФЕ 12</t>
  </si>
  <si>
    <t>ВС ФЕ 13</t>
  </si>
  <si>
    <t>ВС ФЕ 14</t>
  </si>
  <si>
    <t>ВС ФЕ 15</t>
  </si>
  <si>
    <t>Логістика</t>
  </si>
  <si>
    <t>Проектий аналіз</t>
  </si>
  <si>
    <t>Оптимізаційні методи та моделі</t>
  </si>
  <si>
    <t>ЗП ВС 13</t>
  </si>
  <si>
    <t>ФП 17</t>
  </si>
  <si>
    <t>ФП 18</t>
  </si>
  <si>
    <t>ФП 19</t>
  </si>
  <si>
    <t>ФП 20</t>
  </si>
  <si>
    <t>Бухгалтерський облік</t>
  </si>
  <si>
    <t>ТнС</t>
  </si>
  <si>
    <t>самостійне навчання;</t>
  </si>
  <si>
    <t>Нс</t>
  </si>
  <si>
    <t xml:space="preserve">настановча сесія </t>
  </si>
  <si>
    <t>теоретичне навчання, з-е сесія</t>
  </si>
  <si>
    <t>Самостійне навчання</t>
  </si>
  <si>
    <t xml:space="preserve">Теоретично-практичне навчання та заліково-екзаменаційна сесія </t>
  </si>
  <si>
    <r>
      <t xml:space="preserve">Форма навчання - </t>
    </r>
    <r>
      <rPr>
        <b/>
        <sz val="9"/>
        <color indexed="8"/>
        <rFont val="Times New Roman"/>
        <family val="1"/>
      </rPr>
      <t>заочна</t>
    </r>
  </si>
  <si>
    <t>А-Бр</t>
  </si>
  <si>
    <t>ІІ. Зведені дані про бюджет часу, дні</t>
  </si>
  <si>
    <t>Тижнів у семестрі / Тижні для теоретико-практичного навчання</t>
  </si>
  <si>
    <t>2 (1)</t>
  </si>
  <si>
    <t>4 (3)</t>
  </si>
  <si>
    <t>6 (5)</t>
  </si>
  <si>
    <t>8 (7)</t>
  </si>
  <si>
    <t>4 (3,4)</t>
  </si>
  <si>
    <t>2 (1,2)</t>
  </si>
  <si>
    <t>Навчальний тренінг з фаху</t>
  </si>
  <si>
    <t>Курсова робота (з економіки підприємства)</t>
  </si>
</sst>
</file>

<file path=xl/styles.xml><?xml version="1.0" encoding="utf-8"?>
<styleSheet xmlns="http://schemas.openxmlformats.org/spreadsheetml/2006/main">
  <numFmts count="4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.00\ &quot;₽&quot;_-;\-* #,##0.00\ &quot;₽&quot;_-;_-* &quot;-&quot;??\ &quot;₽&quot;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mmm/yyyy"/>
  </numFmts>
  <fonts count="82">
    <font>
      <sz val="10"/>
      <name val="Arial Cyr"/>
      <family val="2"/>
    </font>
    <font>
      <sz val="10"/>
      <name val="Arial"/>
      <family val="0"/>
    </font>
    <font>
      <sz val="14"/>
      <name val="Arial Cyr"/>
      <family val="2"/>
    </font>
    <font>
      <b/>
      <sz val="14"/>
      <name val="Arial Cyr"/>
      <family val="2"/>
    </font>
    <font>
      <sz val="8"/>
      <name val="Arial Cyr"/>
      <family val="2"/>
    </font>
    <font>
      <b/>
      <i/>
      <sz val="14"/>
      <name val="Arial Cyr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sz val="16"/>
      <name val="Arial Cyr"/>
      <family val="2"/>
    </font>
    <font>
      <b/>
      <sz val="9"/>
      <color indexed="8"/>
      <name val="Times New Roman"/>
      <family val="1"/>
    </font>
    <font>
      <b/>
      <sz val="8.5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6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6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62"/>
      <name val="Times New Roman"/>
      <family val="1"/>
    </font>
    <font>
      <sz val="9"/>
      <color indexed="8"/>
      <name val="Times New Roman"/>
      <family val="1"/>
    </font>
    <font>
      <sz val="8.5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7"/>
      <color indexed="8"/>
      <name val="Times New Roman"/>
      <family val="1"/>
    </font>
    <font>
      <sz val="14"/>
      <color indexed="8"/>
      <name val="Times New Roman"/>
      <family val="1"/>
    </font>
    <font>
      <sz val="6"/>
      <color indexed="8"/>
      <name val="Times New Roman"/>
      <family val="1"/>
    </font>
    <font>
      <sz val="5"/>
      <color indexed="8"/>
      <name val="Times New Roman"/>
      <family val="1"/>
    </font>
    <font>
      <b/>
      <sz val="8"/>
      <color indexed="8"/>
      <name val="Times New Roman"/>
      <family val="1"/>
    </font>
    <font>
      <sz val="7.5"/>
      <color indexed="8"/>
      <name val="Times New Roman"/>
      <family val="1"/>
    </font>
    <font>
      <sz val="7.5"/>
      <color indexed="8"/>
      <name val="Calibri"/>
      <family val="2"/>
    </font>
    <font>
      <b/>
      <sz val="14"/>
      <color indexed="9"/>
      <name val="Times New Roman"/>
      <family val="1"/>
    </font>
    <font>
      <b/>
      <sz val="14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6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6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theme="3" tint="0.39998000860214233"/>
      <name val="Times New Roman"/>
      <family val="1"/>
    </font>
    <font>
      <sz val="9"/>
      <color theme="1"/>
      <name val="Times New Roman"/>
      <family val="1"/>
    </font>
    <font>
      <sz val="8.5"/>
      <color theme="1"/>
      <name val="Times New Roman"/>
      <family val="1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sz val="7"/>
      <color theme="1"/>
      <name val="Times New Roman"/>
      <family val="1"/>
    </font>
    <font>
      <b/>
      <sz val="9"/>
      <color theme="1"/>
      <name val="Times New Roman"/>
      <family val="1"/>
    </font>
    <font>
      <sz val="14"/>
      <color theme="1"/>
      <name val="Times New Roman"/>
      <family val="1"/>
    </font>
    <font>
      <sz val="6"/>
      <color theme="1"/>
      <name val="Times New Roman"/>
      <family val="1"/>
    </font>
    <font>
      <sz val="5"/>
      <color theme="1"/>
      <name val="Times New Roman"/>
      <family val="1"/>
    </font>
    <font>
      <sz val="7.5"/>
      <color theme="1"/>
      <name val="Times New Roman"/>
      <family val="1"/>
    </font>
    <font>
      <sz val="7.5"/>
      <color theme="1"/>
      <name val="Calibri"/>
      <family val="2"/>
    </font>
    <font>
      <b/>
      <sz val="8"/>
      <color theme="1"/>
      <name val="Times New Roman"/>
      <family val="1"/>
    </font>
    <font>
      <b/>
      <sz val="14"/>
      <color theme="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7999799847602844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53" fillId="0" borderId="0" applyNumberFormat="0" applyFill="0" applyBorder="0" applyAlignment="0" applyProtection="0"/>
    <xf numFmtId="188" fontId="1" fillId="0" borderId="0" applyFill="0" applyBorder="0" applyAlignment="0" applyProtection="0"/>
    <xf numFmtId="186" fontId="1" fillId="0" borderId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89" fontId="1" fillId="0" borderId="0" applyFill="0" applyBorder="0" applyAlignment="0" applyProtection="0"/>
    <xf numFmtId="187" fontId="1" fillId="0" borderId="0" applyFill="0" applyBorder="0" applyAlignment="0" applyProtection="0"/>
    <xf numFmtId="0" fontId="66" fillId="32" borderId="0" applyNumberFormat="0" applyBorder="0" applyAlignment="0" applyProtection="0"/>
  </cellStyleXfs>
  <cellXfs count="233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2" fillId="33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6" fillId="0" borderId="10" xfId="0" applyFont="1" applyBorder="1" applyAlignment="1">
      <alignment/>
    </xf>
    <xf numFmtId="0" fontId="6" fillId="35" borderId="10" xfId="0" applyFont="1" applyFill="1" applyBorder="1" applyAlignment="1">
      <alignment/>
    </xf>
    <xf numFmtId="0" fontId="6" fillId="35" borderId="10" xfId="0" applyFont="1" applyFill="1" applyBorder="1" applyAlignment="1">
      <alignment wrapText="1"/>
    </xf>
    <xf numFmtId="0" fontId="7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 wrapText="1"/>
    </xf>
    <xf numFmtId="0" fontId="6" fillId="34" borderId="10" xfId="0" applyFont="1" applyFill="1" applyBorder="1" applyAlignment="1">
      <alignment/>
    </xf>
    <xf numFmtId="0" fontId="6" fillId="34" borderId="10" xfId="0" applyFont="1" applyFill="1" applyBorder="1" applyAlignment="1">
      <alignment wrapText="1"/>
    </xf>
    <xf numFmtId="0" fontId="7" fillId="0" borderId="10" xfId="0" applyFont="1" applyFill="1" applyBorder="1" applyAlignment="1">
      <alignment horizontal="center"/>
    </xf>
    <xf numFmtId="0" fontId="8" fillId="5" borderId="10" xfId="0" applyFont="1" applyFill="1" applyBorder="1" applyAlignment="1">
      <alignment/>
    </xf>
    <xf numFmtId="0" fontId="8" fillId="5" borderId="10" xfId="0" applyFont="1" applyFill="1" applyBorder="1" applyAlignment="1">
      <alignment wrapText="1"/>
    </xf>
    <xf numFmtId="0" fontId="7" fillId="36" borderId="10" xfId="0" applyFont="1" applyFill="1" applyBorder="1" applyAlignment="1">
      <alignment/>
    </xf>
    <xf numFmtId="0" fontId="67" fillId="0" borderId="10" xfId="0" applyFont="1" applyFill="1" applyBorder="1" applyAlignment="1">
      <alignment wrapText="1"/>
    </xf>
    <xf numFmtId="0" fontId="7" fillId="37" borderId="10" xfId="0" applyFont="1" applyFill="1" applyBorder="1" applyAlignment="1">
      <alignment horizontal="center"/>
    </xf>
    <xf numFmtId="0" fontId="6" fillId="0" borderId="11" xfId="0" applyFont="1" applyBorder="1" applyAlignment="1">
      <alignment vertical="center" wrapText="1"/>
    </xf>
    <xf numFmtId="0" fontId="3" fillId="0" borderId="10" xfId="0" applyFont="1" applyFill="1" applyBorder="1" applyAlignment="1">
      <alignment/>
    </xf>
    <xf numFmtId="0" fontId="7" fillId="0" borderId="10" xfId="0" applyFont="1" applyBorder="1" applyAlignment="1">
      <alignment horizontal="center"/>
    </xf>
    <xf numFmtId="0" fontId="67" fillId="37" borderId="10" xfId="0" applyFont="1" applyFill="1" applyBorder="1" applyAlignment="1">
      <alignment wrapText="1"/>
    </xf>
    <xf numFmtId="0" fontId="5" fillId="37" borderId="10" xfId="0" applyFont="1" applyFill="1" applyBorder="1" applyAlignment="1">
      <alignment/>
    </xf>
    <xf numFmtId="0" fontId="3" fillId="5" borderId="10" xfId="0" applyFont="1" applyFill="1" applyBorder="1" applyAlignment="1">
      <alignment/>
    </xf>
    <xf numFmtId="0" fontId="3" fillId="5" borderId="10" xfId="0" applyFont="1" applyFill="1" applyBorder="1" applyAlignment="1">
      <alignment/>
    </xf>
    <xf numFmtId="0" fontId="9" fillId="37" borderId="10" xfId="0" applyFont="1" applyFill="1" applyBorder="1" applyAlignment="1">
      <alignment wrapText="1"/>
    </xf>
    <xf numFmtId="0" fontId="10" fillId="1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34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wrapText="1"/>
    </xf>
    <xf numFmtId="0" fontId="8" fillId="10" borderId="10" xfId="0" applyFont="1" applyFill="1" applyBorder="1" applyAlignment="1">
      <alignment wrapText="1"/>
    </xf>
    <xf numFmtId="0" fontId="7" fillId="38" borderId="1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Fill="1" applyBorder="1" applyAlignment="1">
      <alignment/>
    </xf>
    <xf numFmtId="0" fontId="6" fillId="34" borderId="12" xfId="0" applyFont="1" applyFill="1" applyBorder="1" applyAlignment="1">
      <alignment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wrapText="1"/>
    </xf>
    <xf numFmtId="0" fontId="2" fillId="0" borderId="13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68" fillId="0" borderId="0" xfId="0" applyFont="1" applyAlignment="1">
      <alignment/>
    </xf>
    <xf numFmtId="0" fontId="69" fillId="0" borderId="0" xfId="0" applyFont="1" applyAlignment="1">
      <alignment/>
    </xf>
    <xf numFmtId="0" fontId="68" fillId="0" borderId="14" xfId="0" applyFont="1" applyBorder="1" applyAlignment="1">
      <alignment/>
    </xf>
    <xf numFmtId="0" fontId="70" fillId="0" borderId="0" xfId="0" applyFont="1" applyAlignment="1">
      <alignment horizontal="center"/>
    </xf>
    <xf numFmtId="49" fontId="71" fillId="0" borderId="15" xfId="0" applyNumberFormat="1" applyFont="1" applyBorder="1" applyAlignment="1">
      <alignment horizontal="center" vertical="center" textRotation="90"/>
    </xf>
    <xf numFmtId="49" fontId="71" fillId="0" borderId="16" xfId="0" applyNumberFormat="1" applyFont="1" applyBorder="1" applyAlignment="1">
      <alignment horizontal="center" vertical="center" textRotation="90"/>
    </xf>
    <xf numFmtId="49" fontId="71" fillId="0" borderId="17" xfId="0" applyNumberFormat="1" applyFont="1" applyBorder="1" applyAlignment="1">
      <alignment horizontal="center" vertical="center" textRotation="90"/>
    </xf>
    <xf numFmtId="49" fontId="71" fillId="0" borderId="18" xfId="0" applyNumberFormat="1" applyFont="1" applyBorder="1" applyAlignment="1">
      <alignment horizontal="center" vertical="center" textRotation="90"/>
    </xf>
    <xf numFmtId="49" fontId="71" fillId="0" borderId="19" xfId="0" applyNumberFormat="1" applyFont="1" applyBorder="1" applyAlignment="1">
      <alignment horizontal="center" vertical="center" textRotation="90"/>
    </xf>
    <xf numFmtId="49" fontId="71" fillId="0" borderId="20" xfId="0" applyNumberFormat="1" applyFont="1" applyBorder="1" applyAlignment="1">
      <alignment horizontal="center" vertical="center" textRotation="90"/>
    </xf>
    <xf numFmtId="49" fontId="71" fillId="0" borderId="21" xfId="0" applyNumberFormat="1" applyFont="1" applyBorder="1" applyAlignment="1">
      <alignment horizontal="center" vertical="center" textRotation="90"/>
    </xf>
    <xf numFmtId="49" fontId="71" fillId="0" borderId="22" xfId="0" applyNumberFormat="1" applyFont="1" applyBorder="1" applyAlignment="1">
      <alignment horizontal="center" vertical="center" textRotation="90"/>
    </xf>
    <xf numFmtId="49" fontId="71" fillId="0" borderId="23" xfId="0" applyNumberFormat="1" applyFont="1" applyBorder="1" applyAlignment="1">
      <alignment horizontal="center" vertical="center" textRotation="90"/>
    </xf>
    <xf numFmtId="0" fontId="70" fillId="0" borderId="10" xfId="0" applyFont="1" applyBorder="1" applyAlignment="1">
      <alignment horizontal="center"/>
    </xf>
    <xf numFmtId="0" fontId="72" fillId="0" borderId="10" xfId="0" applyFont="1" applyBorder="1" applyAlignment="1">
      <alignment horizontal="center"/>
    </xf>
    <xf numFmtId="0" fontId="70" fillId="0" borderId="0" xfId="0" applyFont="1" applyAlignment="1">
      <alignment/>
    </xf>
    <xf numFmtId="0" fontId="73" fillId="0" borderId="0" xfId="0" applyFont="1" applyAlignment="1">
      <alignment/>
    </xf>
    <xf numFmtId="0" fontId="73" fillId="0" borderId="24" xfId="0" applyFont="1" applyBorder="1" applyAlignment="1">
      <alignment horizontal="center" vertical="center"/>
    </xf>
    <xf numFmtId="0" fontId="70" fillId="0" borderId="24" xfId="0" applyFont="1" applyBorder="1" applyAlignment="1">
      <alignment horizontal="center" vertical="center"/>
    </xf>
    <xf numFmtId="0" fontId="70" fillId="0" borderId="0" xfId="0" applyFont="1" applyAlignment="1">
      <alignment horizontal="center" vertical="center"/>
    </xf>
    <xf numFmtId="0" fontId="73" fillId="0" borderId="0" xfId="0" applyFont="1" applyAlignment="1">
      <alignment horizontal="center" vertical="center"/>
    </xf>
    <xf numFmtId="0" fontId="74" fillId="0" borderId="0" xfId="0" applyFont="1" applyAlignment="1">
      <alignment/>
    </xf>
    <xf numFmtId="0" fontId="71" fillId="0" borderId="0" xfId="0" applyFont="1" applyAlignment="1">
      <alignment horizontal="center" vertical="center"/>
    </xf>
    <xf numFmtId="0" fontId="71" fillId="0" borderId="0" xfId="0" applyFont="1" applyAlignment="1">
      <alignment/>
    </xf>
    <xf numFmtId="0" fontId="71" fillId="0" borderId="24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5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75" fillId="0" borderId="10" xfId="0" applyFont="1" applyFill="1" applyBorder="1" applyAlignment="1">
      <alignment wrapText="1"/>
    </xf>
    <xf numFmtId="0" fontId="13" fillId="0" borderId="10" xfId="0" applyFont="1" applyFill="1" applyBorder="1" applyAlignment="1">
      <alignment horizontal="center"/>
    </xf>
    <xf numFmtId="0" fontId="7" fillId="0" borderId="10" xfId="0" applyNumberFormat="1" applyFont="1" applyBorder="1" applyAlignment="1">
      <alignment horizontal="right"/>
    </xf>
    <xf numFmtId="0" fontId="6" fillId="0" borderId="10" xfId="0" applyFont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8" fillId="37" borderId="10" xfId="0" applyFont="1" applyFill="1" applyBorder="1" applyAlignment="1">
      <alignment horizontal="center" vertical="center"/>
    </xf>
    <xf numFmtId="0" fontId="7" fillId="5" borderId="10" xfId="0" applyFont="1" applyFill="1" applyBorder="1" applyAlignment="1">
      <alignment vertical="center"/>
    </xf>
    <xf numFmtId="0" fontId="7" fillId="5" borderId="10" xfId="0" applyFont="1" applyFill="1" applyBorder="1" applyAlignment="1">
      <alignment horizontal="center" vertical="center"/>
    </xf>
    <xf numFmtId="0" fontId="75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7" fillId="39" borderId="10" xfId="0" applyFont="1" applyFill="1" applyBorder="1" applyAlignment="1">
      <alignment horizontal="center" vertical="center"/>
    </xf>
    <xf numFmtId="0" fontId="7" fillId="1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68" fillId="0" borderId="0" xfId="0" applyFont="1" applyAlignment="1">
      <alignment horizontal="center"/>
    </xf>
    <xf numFmtId="0" fontId="76" fillId="0" borderId="10" xfId="0" applyFont="1" applyBorder="1" applyAlignment="1">
      <alignment horizontal="center"/>
    </xf>
    <xf numFmtId="0" fontId="70" fillId="0" borderId="10" xfId="0" applyFont="1" applyBorder="1" applyAlignment="1">
      <alignment/>
    </xf>
    <xf numFmtId="0" fontId="76" fillId="0" borderId="24" xfId="0" applyFont="1" applyBorder="1" applyAlignment="1">
      <alignment horizontal="center" vertical="center"/>
    </xf>
    <xf numFmtId="0" fontId="73" fillId="0" borderId="10" xfId="0" applyFont="1" applyBorder="1" applyAlignment="1">
      <alignment horizontal="center"/>
    </xf>
    <xf numFmtId="0" fontId="74" fillId="0" borderId="26" xfId="0" applyFont="1" applyBorder="1" applyAlignment="1">
      <alignment horizontal="center"/>
    </xf>
    <xf numFmtId="0" fontId="74" fillId="0" borderId="19" xfId="0" applyFont="1" applyBorder="1" applyAlignment="1">
      <alignment horizontal="center"/>
    </xf>
    <xf numFmtId="0" fontId="74" fillId="0" borderId="20" xfId="0" applyFont="1" applyBorder="1" applyAlignment="1">
      <alignment horizontal="center"/>
    </xf>
    <xf numFmtId="0" fontId="74" fillId="0" borderId="18" xfId="0" applyFont="1" applyBorder="1" applyAlignment="1">
      <alignment horizontal="center"/>
    </xf>
    <xf numFmtId="0" fontId="77" fillId="0" borderId="10" xfId="0" applyFont="1" applyBorder="1" applyAlignment="1">
      <alignment horizontal="center"/>
    </xf>
    <xf numFmtId="0" fontId="70" fillId="0" borderId="27" xfId="0" applyFont="1" applyBorder="1" applyAlignment="1">
      <alignment horizontal="center"/>
    </xf>
    <xf numFmtId="0" fontId="74" fillId="0" borderId="28" xfId="0" applyFont="1" applyBorder="1" applyAlignment="1">
      <alignment horizontal="center"/>
    </xf>
    <xf numFmtId="16" fontId="0" fillId="0" borderId="0" xfId="0" applyNumberFormat="1" applyAlignment="1">
      <alignment/>
    </xf>
    <xf numFmtId="0" fontId="76" fillId="0" borderId="0" xfId="0" applyFont="1" applyAlignment="1">
      <alignment horizontal="center" wrapText="1"/>
    </xf>
    <xf numFmtId="0" fontId="73" fillId="0" borderId="0" xfId="0" applyFont="1" applyAlignment="1">
      <alignment horizontal="center" wrapText="1"/>
    </xf>
    <xf numFmtId="0" fontId="76" fillId="0" borderId="29" xfId="0" applyFont="1" applyBorder="1" applyAlignment="1">
      <alignment horizontal="center" wrapText="1"/>
    </xf>
    <xf numFmtId="0" fontId="73" fillId="0" borderId="29" xfId="0" applyFont="1" applyBorder="1" applyAlignment="1">
      <alignment/>
    </xf>
    <xf numFmtId="0" fontId="73" fillId="0" borderId="0" xfId="0" applyFont="1" applyAlignment="1">
      <alignment/>
    </xf>
    <xf numFmtId="0" fontId="74" fillId="0" borderId="0" xfId="0" applyFont="1" applyAlignment="1">
      <alignment horizontal="center"/>
    </xf>
    <xf numFmtId="0" fontId="68" fillId="0" borderId="0" xfId="0" applyFont="1" applyAlignment="1">
      <alignment horizontal="center"/>
    </xf>
    <xf numFmtId="0" fontId="0" fillId="0" borderId="0" xfId="0" applyAlignment="1">
      <alignment/>
    </xf>
    <xf numFmtId="0" fontId="74" fillId="0" borderId="30" xfId="0" applyFont="1" applyBorder="1" applyAlignment="1">
      <alignment horizontal="center"/>
    </xf>
    <xf numFmtId="0" fontId="70" fillId="0" borderId="31" xfId="0" applyFont="1" applyBorder="1" applyAlignment="1">
      <alignment vertical="center" textRotation="90"/>
    </xf>
    <xf numFmtId="0" fontId="70" fillId="0" borderId="32" xfId="0" applyFont="1" applyBorder="1" applyAlignment="1">
      <alignment vertical="center" textRotation="90"/>
    </xf>
    <xf numFmtId="0" fontId="70" fillId="0" borderId="33" xfId="0" applyFont="1" applyBorder="1" applyAlignment="1">
      <alignment vertical="center" textRotation="90"/>
    </xf>
    <xf numFmtId="0" fontId="72" fillId="0" borderId="24" xfId="0" applyFont="1" applyBorder="1" applyAlignment="1">
      <alignment horizontal="center" vertical="center"/>
    </xf>
    <xf numFmtId="0" fontId="72" fillId="0" borderId="27" xfId="0" applyFont="1" applyBorder="1" applyAlignment="1">
      <alignment horizontal="center" vertical="center"/>
    </xf>
    <xf numFmtId="0" fontId="71" fillId="0" borderId="24" xfId="0" applyFont="1" applyBorder="1" applyAlignment="1">
      <alignment horizontal="center" vertical="center" textRotation="90"/>
    </xf>
    <xf numFmtId="49" fontId="71" fillId="0" borderId="24" xfId="0" applyNumberFormat="1" applyFont="1" applyBorder="1" applyAlignment="1">
      <alignment horizontal="center" vertical="center" textRotation="90"/>
    </xf>
    <xf numFmtId="49" fontId="71" fillId="0" borderId="31" xfId="0" applyNumberFormat="1" applyFont="1" applyBorder="1" applyAlignment="1">
      <alignment horizontal="center" vertical="center" textRotation="90"/>
    </xf>
    <xf numFmtId="0" fontId="72" fillId="0" borderId="21" xfId="0" applyFont="1" applyBorder="1" applyAlignment="1">
      <alignment horizontal="center" vertical="center"/>
    </xf>
    <xf numFmtId="0" fontId="72" fillId="0" borderId="22" xfId="0" applyFont="1" applyBorder="1" applyAlignment="1">
      <alignment horizontal="center" vertical="center"/>
    </xf>
    <xf numFmtId="0" fontId="72" fillId="0" borderId="23" xfId="0" applyFont="1" applyBorder="1" applyAlignment="1">
      <alignment horizontal="center" vertical="center"/>
    </xf>
    <xf numFmtId="0" fontId="71" fillId="0" borderId="31" xfId="0" applyFont="1" applyBorder="1" applyAlignment="1">
      <alignment horizontal="center" vertical="center" textRotation="90"/>
    </xf>
    <xf numFmtId="0" fontId="73" fillId="0" borderId="0" xfId="0" applyFont="1" applyAlignment="1">
      <alignment horizontal="right"/>
    </xf>
    <xf numFmtId="0" fontId="71" fillId="0" borderId="32" xfId="0" applyFont="1" applyBorder="1" applyAlignment="1">
      <alignment horizontal="center" vertical="center" textRotation="90"/>
    </xf>
    <xf numFmtId="0" fontId="71" fillId="0" borderId="33" xfId="0" applyFont="1" applyBorder="1" applyAlignment="1">
      <alignment horizontal="center" vertical="center" textRotation="90"/>
    </xf>
    <xf numFmtId="0" fontId="71" fillId="0" borderId="34" xfId="0" applyFont="1" applyBorder="1" applyAlignment="1">
      <alignment horizontal="center" vertical="center" textRotation="90"/>
    </xf>
    <xf numFmtId="0" fontId="71" fillId="0" borderId="35" xfId="0" applyFont="1" applyBorder="1" applyAlignment="1">
      <alignment horizontal="center" vertical="center" textRotation="90"/>
    </xf>
    <xf numFmtId="0" fontId="71" fillId="0" borderId="29" xfId="0" applyFont="1" applyBorder="1" applyAlignment="1">
      <alignment horizontal="center" vertical="center" textRotation="90"/>
    </xf>
    <xf numFmtId="0" fontId="71" fillId="0" borderId="36" xfId="0" applyFont="1" applyBorder="1" applyAlignment="1">
      <alignment horizontal="center" vertical="center" textRotation="90"/>
    </xf>
    <xf numFmtId="0" fontId="71" fillId="0" borderId="37" xfId="0" applyFont="1" applyBorder="1" applyAlignment="1">
      <alignment horizontal="center" vertical="center" textRotation="90"/>
    </xf>
    <xf numFmtId="0" fontId="71" fillId="0" borderId="38" xfId="0" applyFont="1" applyBorder="1" applyAlignment="1">
      <alignment horizontal="center" vertical="center" textRotation="90"/>
    </xf>
    <xf numFmtId="0" fontId="76" fillId="0" borderId="34" xfId="0" applyFont="1" applyBorder="1" applyAlignment="1">
      <alignment horizontal="center" vertical="center" textRotation="90" wrapText="1"/>
    </xf>
    <xf numFmtId="0" fontId="76" fillId="0" borderId="35" xfId="0" applyFont="1" applyBorder="1" applyAlignment="1">
      <alignment horizontal="center" vertical="center" textRotation="90" wrapText="1"/>
    </xf>
    <xf numFmtId="0" fontId="76" fillId="0" borderId="29" xfId="0" applyFont="1" applyBorder="1" applyAlignment="1">
      <alignment horizontal="center" vertical="center" textRotation="90" wrapText="1"/>
    </xf>
    <xf numFmtId="0" fontId="76" fillId="0" borderId="36" xfId="0" applyFont="1" applyBorder="1" applyAlignment="1">
      <alignment horizontal="center" vertical="center" textRotation="90" wrapText="1"/>
    </xf>
    <xf numFmtId="0" fontId="76" fillId="0" borderId="37" xfId="0" applyFont="1" applyBorder="1" applyAlignment="1">
      <alignment horizontal="center" vertical="center" textRotation="90" wrapText="1"/>
    </xf>
    <xf numFmtId="0" fontId="76" fillId="0" borderId="38" xfId="0" applyFont="1" applyBorder="1" applyAlignment="1">
      <alignment horizontal="center" vertical="center" textRotation="90" wrapText="1"/>
    </xf>
    <xf numFmtId="0" fontId="71" fillId="0" borderId="34" xfId="0" applyFont="1" applyBorder="1" applyAlignment="1">
      <alignment horizontal="center" vertical="center" textRotation="90" wrapText="1"/>
    </xf>
    <xf numFmtId="0" fontId="71" fillId="0" borderId="35" xfId="0" applyFont="1" applyBorder="1" applyAlignment="1">
      <alignment horizontal="center" vertical="center" textRotation="90" wrapText="1"/>
    </xf>
    <xf numFmtId="0" fontId="71" fillId="0" borderId="29" xfId="0" applyFont="1" applyBorder="1" applyAlignment="1">
      <alignment horizontal="center" vertical="center" textRotation="90" wrapText="1"/>
    </xf>
    <xf numFmtId="0" fontId="71" fillId="0" borderId="36" xfId="0" applyFont="1" applyBorder="1" applyAlignment="1">
      <alignment horizontal="center" vertical="center" textRotation="90" wrapText="1"/>
    </xf>
    <xf numFmtId="0" fontId="71" fillId="0" borderId="37" xfId="0" applyFont="1" applyBorder="1" applyAlignment="1">
      <alignment horizontal="center" vertical="center" textRotation="90" wrapText="1"/>
    </xf>
    <xf numFmtId="0" fontId="71" fillId="0" borderId="38" xfId="0" applyFont="1" applyBorder="1" applyAlignment="1">
      <alignment horizontal="center" vertical="center" textRotation="90" wrapText="1"/>
    </xf>
    <xf numFmtId="0" fontId="71" fillId="0" borderId="39" xfId="0" applyFont="1" applyBorder="1" applyAlignment="1">
      <alignment horizontal="center" vertical="center" textRotation="90" wrapText="1"/>
    </xf>
    <xf numFmtId="0" fontId="71" fillId="0" borderId="0" xfId="0" applyFont="1" applyAlignment="1">
      <alignment horizontal="center" vertical="center" textRotation="90" wrapText="1"/>
    </xf>
    <xf numFmtId="0" fontId="71" fillId="0" borderId="30" xfId="0" applyFont="1" applyBorder="1" applyAlignment="1">
      <alignment horizontal="center" vertical="center" textRotation="90" wrapText="1"/>
    </xf>
    <xf numFmtId="0" fontId="71" fillId="0" borderId="39" xfId="0" applyFont="1" applyBorder="1" applyAlignment="1">
      <alignment horizontal="center" vertical="center" textRotation="90"/>
    </xf>
    <xf numFmtId="0" fontId="71" fillId="0" borderId="0" xfId="0" applyFont="1" applyAlignment="1">
      <alignment horizontal="center" vertical="center" textRotation="90"/>
    </xf>
    <xf numFmtId="0" fontId="71" fillId="0" borderId="30" xfId="0" applyFont="1" applyBorder="1" applyAlignment="1">
      <alignment horizontal="center" vertical="center" textRotation="90"/>
    </xf>
    <xf numFmtId="0" fontId="71" fillId="0" borderId="27" xfId="0" applyFont="1" applyBorder="1" applyAlignment="1">
      <alignment horizontal="center" vertical="center"/>
    </xf>
    <xf numFmtId="0" fontId="71" fillId="0" borderId="40" xfId="0" applyFont="1" applyBorder="1" applyAlignment="1">
      <alignment horizontal="center" vertical="center"/>
    </xf>
    <xf numFmtId="0" fontId="71" fillId="0" borderId="41" xfId="0" applyFont="1" applyBorder="1" applyAlignment="1">
      <alignment horizontal="center" vertical="center"/>
    </xf>
    <xf numFmtId="0" fontId="71" fillId="0" borderId="40" xfId="0" applyFont="1" applyBorder="1" applyAlignment="1">
      <alignment horizontal="center" vertical="center" textRotation="90"/>
    </xf>
    <xf numFmtId="0" fontId="71" fillId="0" borderId="27" xfId="0" applyFont="1" applyBorder="1" applyAlignment="1">
      <alignment horizontal="center" vertical="center" textRotation="90"/>
    </xf>
    <xf numFmtId="0" fontId="71" fillId="0" borderId="41" xfId="0" applyFont="1" applyBorder="1" applyAlignment="1">
      <alignment horizontal="center" vertical="center" textRotation="90"/>
    </xf>
    <xf numFmtId="0" fontId="71" fillId="0" borderId="27" xfId="0" applyFont="1" applyBorder="1" applyAlignment="1">
      <alignment horizontal="center" vertical="center" textRotation="90" wrapText="1"/>
    </xf>
    <xf numFmtId="0" fontId="71" fillId="0" borderId="41" xfId="0" applyFont="1" applyBorder="1" applyAlignment="1">
      <alignment horizontal="center" vertical="center" textRotation="90" wrapText="1"/>
    </xf>
    <xf numFmtId="0" fontId="71" fillId="0" borderId="27" xfId="0" applyFont="1" applyBorder="1" applyAlignment="1">
      <alignment horizontal="center" vertical="center" wrapText="1"/>
    </xf>
    <xf numFmtId="0" fontId="71" fillId="0" borderId="40" xfId="0" applyFont="1" applyBorder="1" applyAlignment="1">
      <alignment horizontal="center" vertical="center" wrapText="1"/>
    </xf>
    <xf numFmtId="0" fontId="71" fillId="0" borderId="41" xfId="0" applyFont="1" applyBorder="1" applyAlignment="1">
      <alignment horizontal="center" vertical="center" wrapText="1"/>
    </xf>
    <xf numFmtId="0" fontId="78" fillId="0" borderId="34" xfId="0" applyFont="1" applyBorder="1" applyAlignment="1">
      <alignment horizontal="center" vertical="center" wrapText="1"/>
    </xf>
    <xf numFmtId="0" fontId="78" fillId="0" borderId="39" xfId="0" applyFont="1" applyBorder="1" applyAlignment="1">
      <alignment horizontal="center" vertical="center" wrapText="1"/>
    </xf>
    <xf numFmtId="0" fontId="78" fillId="0" borderId="35" xfId="0" applyFont="1" applyBorder="1" applyAlignment="1">
      <alignment horizontal="center" vertical="center" wrapText="1"/>
    </xf>
    <xf numFmtId="0" fontId="79" fillId="0" borderId="37" xfId="0" applyFont="1" applyBorder="1" applyAlignment="1">
      <alignment horizontal="center" vertical="center" wrapText="1"/>
    </xf>
    <xf numFmtId="0" fontId="79" fillId="0" borderId="30" xfId="0" applyFont="1" applyBorder="1" applyAlignment="1">
      <alignment horizontal="center" vertical="center" wrapText="1"/>
    </xf>
    <xf numFmtId="0" fontId="79" fillId="0" borderId="38" xfId="0" applyFont="1" applyBorder="1" applyAlignment="1">
      <alignment horizontal="center" vertical="center" wrapText="1"/>
    </xf>
    <xf numFmtId="0" fontId="80" fillId="0" borderId="27" xfId="0" applyFont="1" applyBorder="1" applyAlignment="1">
      <alignment horizontal="center" vertical="center"/>
    </xf>
    <xf numFmtId="0" fontId="80" fillId="0" borderId="40" xfId="0" applyFont="1" applyBorder="1" applyAlignment="1">
      <alignment horizontal="center" vertical="center"/>
    </xf>
    <xf numFmtId="0" fontId="80" fillId="0" borderId="41" xfId="0" applyFont="1" applyBorder="1" applyAlignment="1">
      <alignment horizontal="center" vertical="center"/>
    </xf>
    <xf numFmtId="0" fontId="71" fillId="0" borderId="34" xfId="0" applyFont="1" applyBorder="1" applyAlignment="1">
      <alignment horizontal="center" vertical="center" wrapText="1"/>
    </xf>
    <xf numFmtId="0" fontId="71" fillId="0" borderId="39" xfId="0" applyFont="1" applyBorder="1" applyAlignment="1">
      <alignment horizontal="center" vertical="center" wrapText="1"/>
    </xf>
    <xf numFmtId="0" fontId="71" fillId="0" borderId="35" xfId="0" applyFont="1" applyBorder="1" applyAlignment="1">
      <alignment horizontal="center" vertical="center" wrapText="1"/>
    </xf>
    <xf numFmtId="0" fontId="71" fillId="0" borderId="29" xfId="0" applyFont="1" applyBorder="1" applyAlignment="1">
      <alignment horizontal="center" vertical="center" wrapText="1"/>
    </xf>
    <xf numFmtId="0" fontId="71" fillId="0" borderId="0" xfId="0" applyFont="1" applyAlignment="1">
      <alignment horizontal="center" vertical="center" wrapText="1"/>
    </xf>
    <xf numFmtId="0" fontId="71" fillId="0" borderId="36" xfId="0" applyFont="1" applyBorder="1" applyAlignment="1">
      <alignment horizontal="center" vertical="center" wrapText="1"/>
    </xf>
    <xf numFmtId="0" fontId="71" fillId="0" borderId="37" xfId="0" applyFont="1" applyBorder="1" applyAlignment="1">
      <alignment horizontal="center" vertical="center" wrapText="1"/>
    </xf>
    <xf numFmtId="0" fontId="71" fillId="0" borderId="30" xfId="0" applyFont="1" applyBorder="1" applyAlignment="1">
      <alignment horizontal="center" vertical="center" wrapText="1"/>
    </xf>
    <xf numFmtId="0" fontId="71" fillId="0" borderId="38" xfId="0" applyFont="1" applyBorder="1" applyAlignment="1">
      <alignment horizontal="center" vertical="center" wrapText="1"/>
    </xf>
    <xf numFmtId="0" fontId="71" fillId="0" borderId="34" xfId="0" applyFont="1" applyBorder="1" applyAlignment="1">
      <alignment horizontal="center" vertical="center"/>
    </xf>
    <xf numFmtId="0" fontId="71" fillId="0" borderId="35" xfId="0" applyFont="1" applyBorder="1" applyAlignment="1">
      <alignment horizontal="center" vertical="center"/>
    </xf>
    <xf numFmtId="0" fontId="71" fillId="0" borderId="29" xfId="0" applyFont="1" applyBorder="1" applyAlignment="1">
      <alignment horizontal="center" vertical="center"/>
    </xf>
    <xf numFmtId="0" fontId="71" fillId="0" borderId="36" xfId="0" applyFont="1" applyBorder="1" applyAlignment="1">
      <alignment horizontal="center" vertical="center"/>
    </xf>
    <xf numFmtId="0" fontId="71" fillId="0" borderId="37" xfId="0" applyFont="1" applyBorder="1" applyAlignment="1">
      <alignment horizontal="center" vertical="center"/>
    </xf>
    <xf numFmtId="0" fontId="71" fillId="0" borderId="38" xfId="0" applyFont="1" applyBorder="1" applyAlignment="1">
      <alignment horizontal="center" vertical="center"/>
    </xf>
    <xf numFmtId="0" fontId="80" fillId="0" borderId="27" xfId="0" applyFont="1" applyBorder="1" applyAlignment="1">
      <alignment horizontal="center"/>
    </xf>
    <xf numFmtId="0" fontId="80" fillId="0" borderId="40" xfId="0" applyFont="1" applyBorder="1" applyAlignment="1">
      <alignment horizontal="center"/>
    </xf>
    <xf numFmtId="0" fontId="80" fillId="0" borderId="41" xfId="0" applyFont="1" applyBorder="1" applyAlignment="1">
      <alignment horizontal="center"/>
    </xf>
    <xf numFmtId="0" fontId="71" fillId="0" borderId="31" xfId="0" applyFont="1" applyBorder="1" applyAlignment="1">
      <alignment horizontal="center" vertical="center"/>
    </xf>
    <xf numFmtId="0" fontId="71" fillId="0" borderId="33" xfId="0" applyFont="1" applyBorder="1" applyAlignment="1">
      <alignment horizontal="center" vertical="center"/>
    </xf>
    <xf numFmtId="0" fontId="71" fillId="0" borderId="27" xfId="0" applyFont="1" applyBorder="1" applyAlignment="1">
      <alignment horizontal="left" vertical="center"/>
    </xf>
    <xf numFmtId="0" fontId="71" fillId="0" borderId="40" xfId="0" applyFont="1" applyBorder="1" applyAlignment="1">
      <alignment horizontal="left" vertical="center"/>
    </xf>
    <xf numFmtId="0" fontId="71" fillId="0" borderId="41" xfId="0" applyFont="1" applyBorder="1" applyAlignment="1">
      <alignment horizontal="left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71" fillId="0" borderId="27" xfId="0" applyFont="1" applyBorder="1" applyAlignment="1">
      <alignment horizontal="center"/>
    </xf>
    <xf numFmtId="0" fontId="71" fillId="0" borderId="38" xfId="0" applyFont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6" fillId="0" borderId="25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center" vertical="center" wrapText="1"/>
    </xf>
    <xf numFmtId="0" fontId="6" fillId="35" borderId="10" xfId="0" applyFont="1" applyFill="1" applyBorder="1" applyAlignment="1">
      <alignment wrapText="1"/>
    </xf>
    <xf numFmtId="0" fontId="6" fillId="35" borderId="10" xfId="0" applyFont="1" applyFill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2" xfId="0" applyFont="1" applyBorder="1" applyAlignment="1">
      <alignment horizontal="center" vertical="center" textRotation="90" wrapText="1"/>
    </xf>
    <xf numFmtId="0" fontId="6" fillId="0" borderId="16" xfId="0" applyFont="1" applyBorder="1" applyAlignment="1">
      <alignment horizontal="center" vertical="center" textRotation="90" wrapText="1"/>
    </xf>
    <xf numFmtId="0" fontId="0" fillId="0" borderId="13" xfId="0" applyBorder="1" applyAlignment="1">
      <alignment horizontal="center" vertical="center" textRotation="90" wrapText="1"/>
    </xf>
    <xf numFmtId="0" fontId="6" fillId="0" borderId="1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0" fontId="0" fillId="0" borderId="13" xfId="0" applyBorder="1" applyAlignment="1">
      <alignment vertical="center"/>
    </xf>
    <xf numFmtId="0" fontId="7" fillId="0" borderId="25" xfId="0" applyFont="1" applyFill="1" applyBorder="1" applyAlignment="1">
      <alignment horizontal="center"/>
    </xf>
    <xf numFmtId="0" fontId="7" fillId="0" borderId="42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6" fillId="0" borderId="25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81" fillId="0" borderId="10" xfId="0" applyFont="1" applyFill="1" applyBorder="1" applyAlignment="1">
      <alignment horizontal="center" vertical="center"/>
    </xf>
    <xf numFmtId="0" fontId="6" fillId="0" borderId="43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114300</xdr:colOff>
      <xdr:row>7</xdr:row>
      <xdr:rowOff>76200</xdr:rowOff>
    </xdr:from>
    <xdr:to>
      <xdr:col>15</xdr:col>
      <xdr:colOff>581025</xdr:colOff>
      <xdr:row>7</xdr:row>
      <xdr:rowOff>352425</xdr:rowOff>
    </xdr:to>
    <xdr:sp>
      <xdr:nvSpPr>
        <xdr:cNvPr id="1" name="Прямоугольник 1"/>
        <xdr:cNvSpPr>
          <a:spLocks/>
        </xdr:cNvSpPr>
      </xdr:nvSpPr>
      <xdr:spPr>
        <a:xfrm>
          <a:off x="14611350" y="2333625"/>
          <a:ext cx="857250" cy="27622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18</xdr:col>
      <xdr:colOff>152400</xdr:colOff>
      <xdr:row>7</xdr:row>
      <xdr:rowOff>152400</xdr:rowOff>
    </xdr:from>
    <xdr:to>
      <xdr:col>19</xdr:col>
      <xdr:colOff>533400</xdr:colOff>
      <xdr:row>7</xdr:row>
      <xdr:rowOff>314325</xdr:rowOff>
    </xdr:to>
    <xdr:sp>
      <xdr:nvSpPr>
        <xdr:cNvPr id="2" name="Прямоугольник 4"/>
        <xdr:cNvSpPr>
          <a:spLocks/>
        </xdr:cNvSpPr>
      </xdr:nvSpPr>
      <xdr:spPr>
        <a:xfrm>
          <a:off x="16783050" y="2409825"/>
          <a:ext cx="723900" cy="16192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35"/>
  <sheetViews>
    <sheetView zoomScale="130" zoomScaleNormal="130" zoomScalePageLayoutView="0" workbookViewId="0" topLeftCell="A16">
      <selection activeCell="X36" sqref="X36"/>
    </sheetView>
  </sheetViews>
  <sheetFormatPr defaultColWidth="9.125" defaultRowHeight="12.75"/>
  <cols>
    <col min="1" max="1" width="2.625" style="61" customWidth="1"/>
    <col min="2" max="9" width="2.50390625" style="61" customWidth="1"/>
    <col min="10" max="10" width="3.50390625" style="61" customWidth="1"/>
    <col min="11" max="11" width="3.125" style="61" customWidth="1"/>
    <col min="12" max="13" width="2.50390625" style="61" customWidth="1"/>
    <col min="14" max="14" width="3.50390625" style="61" bestFit="1" customWidth="1"/>
    <col min="15" max="33" width="2.50390625" style="61" customWidth="1"/>
    <col min="34" max="34" width="2.875" style="61" customWidth="1"/>
    <col min="35" max="35" width="3.125" style="61" customWidth="1"/>
    <col min="36" max="36" width="2.50390625" style="61" customWidth="1"/>
    <col min="37" max="37" width="3.125" style="61" customWidth="1"/>
    <col min="38" max="38" width="3.00390625" style="61" bestFit="1" customWidth="1"/>
    <col min="39" max="39" width="4.00390625" style="61" customWidth="1"/>
    <col min="40" max="40" width="2.875" style="61" customWidth="1"/>
    <col min="41" max="41" width="3.00390625" style="61" customWidth="1"/>
    <col min="42" max="43" width="2.50390625" style="61" customWidth="1"/>
    <col min="44" max="44" width="3.00390625" style="61" customWidth="1"/>
    <col min="45" max="53" width="2.50390625" style="61" customWidth="1"/>
    <col min="54" max="16384" width="9.125" style="61" customWidth="1"/>
  </cols>
  <sheetData>
    <row r="1" spans="2:39" s="46" customFormat="1" ht="12">
      <c r="B1" s="110" t="s">
        <v>121</v>
      </c>
      <c r="C1" s="111"/>
      <c r="D1" s="111"/>
      <c r="E1" s="111"/>
      <c r="F1" s="111"/>
      <c r="G1" s="111"/>
      <c r="H1" s="111"/>
      <c r="I1" s="111"/>
      <c r="J1" s="111"/>
      <c r="K1" s="111"/>
      <c r="O1" s="111" t="s">
        <v>0</v>
      </c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M1" s="47" t="s">
        <v>207</v>
      </c>
    </row>
    <row r="2" spans="10:39" s="46" customFormat="1" ht="12.75">
      <c r="J2" s="110" t="s">
        <v>122</v>
      </c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AM2" s="46" t="s">
        <v>123</v>
      </c>
    </row>
    <row r="3" spans="2:39" s="46" customFormat="1" ht="12">
      <c r="B3" s="111" t="s">
        <v>124</v>
      </c>
      <c r="C3" s="111"/>
      <c r="D3" s="111"/>
      <c r="E3" s="111"/>
      <c r="F3" s="111"/>
      <c r="G3" s="111"/>
      <c r="H3" s="111"/>
      <c r="I3" s="111"/>
      <c r="J3" s="111"/>
      <c r="K3" s="111"/>
      <c r="O3" s="110" t="s">
        <v>1</v>
      </c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0"/>
      <c r="AI3" s="110"/>
      <c r="AJ3" s="110"/>
      <c r="AM3" s="46" t="s">
        <v>125</v>
      </c>
    </row>
    <row r="4" spans="3:36" s="46" customFormat="1" ht="12">
      <c r="C4" s="48"/>
      <c r="D4" s="48"/>
      <c r="E4" s="48"/>
      <c r="F4" s="46" t="s">
        <v>126</v>
      </c>
      <c r="O4" s="111" t="s">
        <v>127</v>
      </c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1"/>
      <c r="AI4" s="111"/>
      <c r="AJ4" s="111"/>
    </row>
    <row r="5" spans="15:36" s="46" customFormat="1" ht="12">
      <c r="O5" s="111" t="s">
        <v>208</v>
      </c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11"/>
      <c r="AG5" s="111"/>
      <c r="AH5" s="111"/>
      <c r="AI5" s="111"/>
      <c r="AJ5" s="111"/>
    </row>
    <row r="6" spans="15:36" s="46" customFormat="1" ht="12">
      <c r="O6" s="111" t="s">
        <v>205</v>
      </c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11"/>
      <c r="AH6" s="111"/>
      <c r="AI6" s="111"/>
      <c r="AJ6" s="111"/>
    </row>
    <row r="7" spans="15:36" s="46" customFormat="1" ht="12">
      <c r="O7" s="111" t="s">
        <v>206</v>
      </c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1"/>
      <c r="AD7" s="111"/>
      <c r="AE7" s="111"/>
      <c r="AF7" s="111"/>
      <c r="AG7" s="111"/>
      <c r="AH7" s="111"/>
      <c r="AI7" s="111"/>
      <c r="AJ7" s="111"/>
    </row>
    <row r="8" spans="15:36" s="46" customFormat="1" ht="12">
      <c r="O8" s="111" t="s">
        <v>293</v>
      </c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1"/>
      <c r="AA8" s="111"/>
      <c r="AB8" s="111"/>
      <c r="AC8" s="111"/>
      <c r="AD8" s="111"/>
      <c r="AE8" s="111"/>
      <c r="AF8" s="111"/>
      <c r="AG8" s="111"/>
      <c r="AH8" s="111"/>
      <c r="AI8" s="111"/>
      <c r="AJ8" s="111"/>
    </row>
    <row r="9" spans="15:36" s="46" customFormat="1" ht="12"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</row>
    <row r="10" spans="1:53" s="46" customFormat="1" ht="12" thickBot="1">
      <c r="A10" s="113" t="s">
        <v>43</v>
      </c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  <c r="AI10" s="113"/>
      <c r="AJ10" s="113"/>
      <c r="AK10" s="113"/>
      <c r="AL10" s="113"/>
      <c r="AM10" s="113"/>
      <c r="AN10" s="113"/>
      <c r="AO10" s="113"/>
      <c r="AP10" s="113"/>
      <c r="AQ10" s="113"/>
      <c r="AR10" s="113"/>
      <c r="AS10" s="113"/>
      <c r="AT10" s="113"/>
      <c r="AU10" s="113"/>
      <c r="AV10" s="113"/>
      <c r="AW10" s="113"/>
      <c r="AX10" s="113"/>
      <c r="AY10" s="113"/>
      <c r="AZ10" s="113"/>
      <c r="BA10" s="113"/>
    </row>
    <row r="11" spans="1:53" s="49" customFormat="1" ht="18" customHeight="1" thickBot="1">
      <c r="A11" s="114" t="s">
        <v>2</v>
      </c>
      <c r="B11" s="117" t="s">
        <v>3</v>
      </c>
      <c r="C11" s="117"/>
      <c r="D11" s="117"/>
      <c r="E11" s="118"/>
      <c r="F11" s="119" t="s">
        <v>44</v>
      </c>
      <c r="G11" s="117" t="s">
        <v>4</v>
      </c>
      <c r="H11" s="117"/>
      <c r="I11" s="117"/>
      <c r="J11" s="120" t="s">
        <v>45</v>
      </c>
      <c r="K11" s="122" t="s">
        <v>5</v>
      </c>
      <c r="L11" s="123"/>
      <c r="M11" s="123"/>
      <c r="N11" s="124"/>
      <c r="O11" s="117" t="s">
        <v>6</v>
      </c>
      <c r="P11" s="117"/>
      <c r="Q11" s="117"/>
      <c r="R11" s="118"/>
      <c r="S11" s="119" t="s">
        <v>46</v>
      </c>
      <c r="T11" s="117" t="s">
        <v>7</v>
      </c>
      <c r="U11" s="117"/>
      <c r="V11" s="117"/>
      <c r="W11" s="120" t="s">
        <v>47</v>
      </c>
      <c r="X11" s="117" t="s">
        <v>8</v>
      </c>
      <c r="Y11" s="117"/>
      <c r="Z11" s="117"/>
      <c r="AA11" s="120" t="s">
        <v>48</v>
      </c>
      <c r="AB11" s="117" t="s">
        <v>9</v>
      </c>
      <c r="AC11" s="117"/>
      <c r="AD11" s="117"/>
      <c r="AE11" s="118"/>
      <c r="AF11" s="119" t="s">
        <v>49</v>
      </c>
      <c r="AG11" s="117" t="s">
        <v>10</v>
      </c>
      <c r="AH11" s="117"/>
      <c r="AI11" s="117"/>
      <c r="AJ11" s="120" t="s">
        <v>50</v>
      </c>
      <c r="AK11" s="122" t="s">
        <v>11</v>
      </c>
      <c r="AL11" s="123"/>
      <c r="AM11" s="123"/>
      <c r="AN11" s="124"/>
      <c r="AO11" s="117" t="s">
        <v>12</v>
      </c>
      <c r="AP11" s="117"/>
      <c r="AQ11" s="117"/>
      <c r="AR11" s="118"/>
      <c r="AS11" s="119" t="s">
        <v>51</v>
      </c>
      <c r="AT11" s="117" t="s">
        <v>13</v>
      </c>
      <c r="AU11" s="117"/>
      <c r="AV11" s="117"/>
      <c r="AW11" s="120" t="s">
        <v>52</v>
      </c>
      <c r="AX11" s="117" t="s">
        <v>14</v>
      </c>
      <c r="AY11" s="117"/>
      <c r="AZ11" s="117"/>
      <c r="BA11" s="117"/>
    </row>
    <row r="12" spans="1:53" s="49" customFormat="1" ht="22.5" thickBot="1">
      <c r="A12" s="115"/>
      <c r="B12" s="50" t="s">
        <v>15</v>
      </c>
      <c r="C12" s="51" t="s">
        <v>53</v>
      </c>
      <c r="D12" s="51" t="s">
        <v>54</v>
      </c>
      <c r="E12" s="52" t="s">
        <v>62</v>
      </c>
      <c r="F12" s="119"/>
      <c r="G12" s="50" t="s">
        <v>55</v>
      </c>
      <c r="H12" s="51" t="s">
        <v>56</v>
      </c>
      <c r="I12" s="52" t="s">
        <v>57</v>
      </c>
      <c r="J12" s="121"/>
      <c r="K12" s="53" t="s">
        <v>58</v>
      </c>
      <c r="L12" s="54" t="s">
        <v>59</v>
      </c>
      <c r="M12" s="54" t="s">
        <v>60</v>
      </c>
      <c r="N12" s="55" t="s">
        <v>61</v>
      </c>
      <c r="O12" s="56" t="s">
        <v>15</v>
      </c>
      <c r="P12" s="57" t="s">
        <v>53</v>
      </c>
      <c r="Q12" s="57" t="s">
        <v>54</v>
      </c>
      <c r="R12" s="58" t="s">
        <v>62</v>
      </c>
      <c r="S12" s="119"/>
      <c r="T12" s="56" t="s">
        <v>63</v>
      </c>
      <c r="U12" s="57" t="s">
        <v>64</v>
      </c>
      <c r="V12" s="58" t="s">
        <v>65</v>
      </c>
      <c r="W12" s="120"/>
      <c r="X12" s="56" t="s">
        <v>66</v>
      </c>
      <c r="Y12" s="57" t="s">
        <v>67</v>
      </c>
      <c r="Z12" s="58" t="s">
        <v>68</v>
      </c>
      <c r="AA12" s="120"/>
      <c r="AB12" s="50" t="s">
        <v>66</v>
      </c>
      <c r="AC12" s="51" t="s">
        <v>67</v>
      </c>
      <c r="AD12" s="51" t="s">
        <v>68</v>
      </c>
      <c r="AE12" s="52" t="s">
        <v>69</v>
      </c>
      <c r="AF12" s="125"/>
      <c r="AG12" s="50" t="s">
        <v>55</v>
      </c>
      <c r="AH12" s="51" t="s">
        <v>56</v>
      </c>
      <c r="AI12" s="52" t="s">
        <v>57</v>
      </c>
      <c r="AJ12" s="121"/>
      <c r="AK12" s="53" t="s">
        <v>70</v>
      </c>
      <c r="AL12" s="54" t="s">
        <v>71</v>
      </c>
      <c r="AM12" s="54" t="s">
        <v>72</v>
      </c>
      <c r="AN12" s="55" t="s">
        <v>73</v>
      </c>
      <c r="AO12" s="50" t="s">
        <v>15</v>
      </c>
      <c r="AP12" s="51" t="s">
        <v>53</v>
      </c>
      <c r="AQ12" s="51" t="s">
        <v>54</v>
      </c>
      <c r="AR12" s="52" t="s">
        <v>62</v>
      </c>
      <c r="AS12" s="125"/>
      <c r="AT12" s="50" t="s">
        <v>55</v>
      </c>
      <c r="AU12" s="51" t="s">
        <v>56</v>
      </c>
      <c r="AV12" s="52" t="s">
        <v>57</v>
      </c>
      <c r="AW12" s="121"/>
      <c r="AX12" s="56" t="s">
        <v>66</v>
      </c>
      <c r="AY12" s="57" t="s">
        <v>67</v>
      </c>
      <c r="AZ12" s="57" t="s">
        <v>68</v>
      </c>
      <c r="BA12" s="58" t="s">
        <v>74</v>
      </c>
    </row>
    <row r="13" spans="1:53" s="49" customFormat="1" ht="14.25" thickBot="1">
      <c r="A13" s="116"/>
      <c r="B13" s="100">
        <v>1</v>
      </c>
      <c r="C13" s="98">
        <v>2</v>
      </c>
      <c r="D13" s="98">
        <v>3</v>
      </c>
      <c r="E13" s="99">
        <v>4</v>
      </c>
      <c r="F13" s="100">
        <v>5</v>
      </c>
      <c r="G13" s="98">
        <v>6</v>
      </c>
      <c r="H13" s="98">
        <v>7</v>
      </c>
      <c r="I13" s="99">
        <v>8</v>
      </c>
      <c r="J13" s="100">
        <v>9</v>
      </c>
      <c r="K13" s="103">
        <v>10</v>
      </c>
      <c r="L13" s="98">
        <v>11</v>
      </c>
      <c r="M13" s="103">
        <v>12</v>
      </c>
      <c r="N13" s="99">
        <v>13</v>
      </c>
      <c r="O13" s="97">
        <v>14</v>
      </c>
      <c r="P13" s="98">
        <v>15</v>
      </c>
      <c r="Q13" s="98">
        <v>16</v>
      </c>
      <c r="R13" s="99">
        <v>17</v>
      </c>
      <c r="S13" s="100">
        <v>18</v>
      </c>
      <c r="T13" s="98">
        <v>19</v>
      </c>
      <c r="U13" s="98">
        <v>20</v>
      </c>
      <c r="V13" s="98">
        <v>21</v>
      </c>
      <c r="W13" s="99">
        <v>22</v>
      </c>
      <c r="X13" s="100">
        <v>23</v>
      </c>
      <c r="Y13" s="98">
        <v>24</v>
      </c>
      <c r="Z13" s="98">
        <v>25</v>
      </c>
      <c r="AA13" s="99">
        <v>26</v>
      </c>
      <c r="AB13" s="100">
        <v>27</v>
      </c>
      <c r="AC13" s="98">
        <v>28</v>
      </c>
      <c r="AD13" s="98">
        <v>29</v>
      </c>
      <c r="AE13" s="99">
        <v>30</v>
      </c>
      <c r="AF13" s="100">
        <v>31</v>
      </c>
      <c r="AG13" s="98">
        <v>32</v>
      </c>
      <c r="AH13" s="98">
        <v>33</v>
      </c>
      <c r="AI13" s="99">
        <v>34</v>
      </c>
      <c r="AJ13" s="100">
        <v>35</v>
      </c>
      <c r="AK13" s="98">
        <v>36</v>
      </c>
      <c r="AL13" s="98">
        <v>37</v>
      </c>
      <c r="AM13" s="98">
        <v>38</v>
      </c>
      <c r="AN13" s="99">
        <v>39</v>
      </c>
      <c r="AO13" s="100">
        <v>40</v>
      </c>
      <c r="AP13" s="98">
        <v>41</v>
      </c>
      <c r="AQ13" s="98">
        <v>42</v>
      </c>
      <c r="AR13" s="99">
        <v>43</v>
      </c>
      <c r="AS13" s="100">
        <v>44</v>
      </c>
      <c r="AT13" s="98">
        <v>45</v>
      </c>
      <c r="AU13" s="98">
        <v>46</v>
      </c>
      <c r="AV13" s="98">
        <v>47</v>
      </c>
      <c r="AW13" s="99">
        <v>48</v>
      </c>
      <c r="AX13" s="100">
        <v>49</v>
      </c>
      <c r="AY13" s="98">
        <v>50</v>
      </c>
      <c r="AZ13" s="98">
        <v>51</v>
      </c>
      <c r="BA13" s="99">
        <v>52</v>
      </c>
    </row>
    <row r="14" spans="1:53" s="49" customFormat="1" ht="14.25" thickBot="1">
      <c r="A14" s="102">
        <v>1</v>
      </c>
      <c r="B14" s="59"/>
      <c r="C14" s="59"/>
      <c r="D14" s="59"/>
      <c r="E14" s="59"/>
      <c r="F14" s="59"/>
      <c r="G14" s="59"/>
      <c r="H14" s="59"/>
      <c r="I14" s="59"/>
      <c r="J14" s="93" t="s">
        <v>286</v>
      </c>
      <c r="K14" s="93" t="s">
        <v>286</v>
      </c>
      <c r="L14" s="93" t="s">
        <v>286</v>
      </c>
      <c r="M14" s="93"/>
      <c r="N14" s="96"/>
      <c r="O14" s="96"/>
      <c r="P14" s="96"/>
      <c r="Q14" s="96"/>
      <c r="R14" s="59" t="s">
        <v>18</v>
      </c>
      <c r="S14" s="59" t="s">
        <v>18</v>
      </c>
      <c r="T14" s="59" t="s">
        <v>18</v>
      </c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 t="s">
        <v>128</v>
      </c>
      <c r="AL14" s="93" t="s">
        <v>286</v>
      </c>
      <c r="AM14" s="93" t="s">
        <v>286</v>
      </c>
      <c r="AN14" s="93" t="s">
        <v>286</v>
      </c>
      <c r="AO14" s="96"/>
      <c r="AP14" s="96"/>
      <c r="AQ14" s="96"/>
      <c r="AR14" s="96"/>
      <c r="AS14" s="59" t="s">
        <v>18</v>
      </c>
      <c r="AT14" s="59" t="s">
        <v>18</v>
      </c>
      <c r="AU14" s="59" t="s">
        <v>18</v>
      </c>
      <c r="AV14" s="59" t="s">
        <v>18</v>
      </c>
      <c r="AW14" s="59" t="s">
        <v>18</v>
      </c>
      <c r="AX14" s="59" t="s">
        <v>18</v>
      </c>
      <c r="AY14" s="59" t="s">
        <v>18</v>
      </c>
      <c r="AZ14" s="59" t="s">
        <v>18</v>
      </c>
      <c r="BA14" s="59" t="s">
        <v>18</v>
      </c>
    </row>
    <row r="15" spans="1:53" s="49" customFormat="1" ht="14.25" thickBot="1">
      <c r="A15" s="102">
        <v>2</v>
      </c>
      <c r="B15" s="59"/>
      <c r="C15" s="59"/>
      <c r="D15" s="59"/>
      <c r="E15" s="59"/>
      <c r="F15" s="59"/>
      <c r="G15" s="59"/>
      <c r="H15" s="59"/>
      <c r="I15" s="59"/>
      <c r="J15" s="93" t="s">
        <v>286</v>
      </c>
      <c r="K15" s="93" t="s">
        <v>286</v>
      </c>
      <c r="L15" s="93" t="s">
        <v>286</v>
      </c>
      <c r="M15" s="93"/>
      <c r="N15" s="96"/>
      <c r="O15" s="96"/>
      <c r="P15" s="96"/>
      <c r="Q15" s="96"/>
      <c r="R15" s="59" t="s">
        <v>18</v>
      </c>
      <c r="S15" s="59" t="s">
        <v>18</v>
      </c>
      <c r="T15" s="59" t="s">
        <v>18</v>
      </c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 t="s">
        <v>128</v>
      </c>
      <c r="AL15" s="93" t="s">
        <v>286</v>
      </c>
      <c r="AM15" s="93" t="s">
        <v>286</v>
      </c>
      <c r="AN15" s="93" t="s">
        <v>286</v>
      </c>
      <c r="AO15" s="96"/>
      <c r="AP15" s="96"/>
      <c r="AQ15" s="96"/>
      <c r="AR15" s="96"/>
      <c r="AS15" s="59" t="s">
        <v>18</v>
      </c>
      <c r="AT15" s="59" t="s">
        <v>18</v>
      </c>
      <c r="AU15" s="59" t="s">
        <v>18</v>
      </c>
      <c r="AV15" s="59" t="s">
        <v>18</v>
      </c>
      <c r="AW15" s="59" t="s">
        <v>18</v>
      </c>
      <c r="AX15" s="59" t="s">
        <v>18</v>
      </c>
      <c r="AY15" s="59" t="s">
        <v>18</v>
      </c>
      <c r="AZ15" s="59" t="s">
        <v>18</v>
      </c>
      <c r="BA15" s="59" t="s">
        <v>18</v>
      </c>
    </row>
    <row r="16" spans="1:53" s="49" customFormat="1" ht="14.25" thickBot="1">
      <c r="A16" s="102">
        <v>3</v>
      </c>
      <c r="B16" s="59"/>
      <c r="C16" s="59"/>
      <c r="D16" s="59"/>
      <c r="E16" s="59"/>
      <c r="F16" s="59"/>
      <c r="G16" s="59"/>
      <c r="H16" s="59"/>
      <c r="I16" s="59"/>
      <c r="J16" s="93" t="s">
        <v>286</v>
      </c>
      <c r="K16" s="93" t="s">
        <v>286</v>
      </c>
      <c r="L16" s="93" t="s">
        <v>286</v>
      </c>
      <c r="M16" s="93" t="s">
        <v>286</v>
      </c>
      <c r="N16" s="96"/>
      <c r="O16" s="96"/>
      <c r="P16" s="96"/>
      <c r="Q16" s="96"/>
      <c r="R16" s="59" t="s">
        <v>18</v>
      </c>
      <c r="S16" s="59" t="s">
        <v>18</v>
      </c>
      <c r="T16" s="59" t="s">
        <v>18</v>
      </c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60"/>
      <c r="AH16" s="60"/>
      <c r="AI16" s="59" t="s">
        <v>129</v>
      </c>
      <c r="AJ16" s="59" t="s">
        <v>129</v>
      </c>
      <c r="AK16" s="59" t="s">
        <v>128</v>
      </c>
      <c r="AL16" s="93" t="s">
        <v>286</v>
      </c>
      <c r="AM16" s="93" t="s">
        <v>286</v>
      </c>
      <c r="AN16" s="93" t="s">
        <v>286</v>
      </c>
      <c r="AO16" s="96" t="s">
        <v>286</v>
      </c>
      <c r="AP16" s="96"/>
      <c r="AQ16" s="96"/>
      <c r="AR16" s="96"/>
      <c r="AS16" s="59" t="s">
        <v>18</v>
      </c>
      <c r="AT16" s="59" t="s">
        <v>18</v>
      </c>
      <c r="AU16" s="59" t="s">
        <v>18</v>
      </c>
      <c r="AV16" s="59" t="s">
        <v>18</v>
      </c>
      <c r="AW16" s="59" t="s">
        <v>18</v>
      </c>
      <c r="AX16" s="59" t="s">
        <v>18</v>
      </c>
      <c r="AY16" s="59" t="s">
        <v>18</v>
      </c>
      <c r="AZ16" s="59" t="s">
        <v>18</v>
      </c>
      <c r="BA16" s="59" t="s">
        <v>18</v>
      </c>
    </row>
    <row r="17" spans="1:53" s="49" customFormat="1" ht="14.25" thickBot="1">
      <c r="A17" s="102">
        <v>4</v>
      </c>
      <c r="B17" s="59"/>
      <c r="C17" s="59"/>
      <c r="D17" s="59"/>
      <c r="E17" s="59"/>
      <c r="F17" s="59"/>
      <c r="G17" s="59"/>
      <c r="H17" s="59" t="s">
        <v>129</v>
      </c>
      <c r="I17" s="60" t="s">
        <v>129</v>
      </c>
      <c r="J17" s="93" t="s">
        <v>286</v>
      </c>
      <c r="K17" s="93" t="s">
        <v>286</v>
      </c>
      <c r="L17" s="93" t="s">
        <v>286</v>
      </c>
      <c r="M17" s="93" t="s">
        <v>286</v>
      </c>
      <c r="N17" s="96"/>
      <c r="O17" s="96"/>
      <c r="P17" s="96"/>
      <c r="Q17" s="96"/>
      <c r="R17" s="59" t="s">
        <v>18</v>
      </c>
      <c r="S17" s="59" t="s">
        <v>18</v>
      </c>
      <c r="T17" s="59" t="s">
        <v>18</v>
      </c>
      <c r="U17" s="60"/>
      <c r="V17" s="60"/>
      <c r="W17" s="60"/>
      <c r="X17" s="60"/>
      <c r="Y17" s="60"/>
      <c r="Z17" s="60"/>
      <c r="AA17" s="59"/>
      <c r="AB17" s="59" t="s">
        <v>130</v>
      </c>
      <c r="AC17" s="59" t="s">
        <v>130</v>
      </c>
      <c r="AD17" s="59" t="s">
        <v>130</v>
      </c>
      <c r="AE17" s="60" t="s">
        <v>130</v>
      </c>
      <c r="AF17" s="60" t="s">
        <v>130</v>
      </c>
      <c r="AG17" s="60" t="s">
        <v>130</v>
      </c>
      <c r="AH17" s="60"/>
      <c r="AI17" s="60"/>
      <c r="AJ17" s="59"/>
      <c r="AK17" s="59"/>
      <c r="AL17" s="93" t="s">
        <v>286</v>
      </c>
      <c r="AM17" s="93" t="s">
        <v>286</v>
      </c>
      <c r="AN17" s="93" t="s">
        <v>286</v>
      </c>
      <c r="AO17" s="93" t="s">
        <v>286</v>
      </c>
      <c r="AP17" s="93" t="s">
        <v>294</v>
      </c>
      <c r="AQ17" s="93" t="s">
        <v>294</v>
      </c>
      <c r="AR17" s="93" t="s">
        <v>294</v>
      </c>
      <c r="AS17" s="101"/>
      <c r="AT17" s="59"/>
      <c r="AU17" s="59"/>
      <c r="AV17" s="59"/>
      <c r="AW17" s="59"/>
      <c r="AX17" s="59"/>
      <c r="AY17" s="59"/>
      <c r="AZ17" s="59"/>
      <c r="BA17" s="59"/>
    </row>
    <row r="18" ht="9.75" customHeight="1" thickBot="1"/>
    <row r="19" spans="1:61" ht="13.5" customHeight="1" thickBot="1">
      <c r="A19" s="126" t="s">
        <v>16</v>
      </c>
      <c r="B19" s="126"/>
      <c r="C19" s="126"/>
      <c r="D19" s="62"/>
      <c r="E19" s="62"/>
      <c r="F19" s="62"/>
      <c r="G19" s="63"/>
      <c r="H19" s="62" t="s">
        <v>287</v>
      </c>
      <c r="N19" s="94" t="s">
        <v>288</v>
      </c>
      <c r="O19" s="105" t="s">
        <v>289</v>
      </c>
      <c r="P19" s="106"/>
      <c r="Q19" s="106"/>
      <c r="R19" s="106"/>
      <c r="T19" s="95" t="s">
        <v>286</v>
      </c>
      <c r="U19" s="107" t="s">
        <v>290</v>
      </c>
      <c r="V19" s="106"/>
      <c r="W19" s="106"/>
      <c r="X19" s="106"/>
      <c r="Y19" s="106"/>
      <c r="Z19" s="106"/>
      <c r="AA19" s="106"/>
      <c r="AB19" s="64" t="s">
        <v>19</v>
      </c>
      <c r="AC19" s="108" t="s">
        <v>76</v>
      </c>
      <c r="AD19" s="109"/>
      <c r="AE19" s="109"/>
      <c r="AF19" s="109"/>
      <c r="AG19" s="109"/>
      <c r="AH19" s="64" t="s">
        <v>18</v>
      </c>
      <c r="AI19" s="65"/>
      <c r="AJ19" s="66" t="s">
        <v>77</v>
      </c>
      <c r="AK19" s="65"/>
      <c r="AM19" s="64" t="s">
        <v>131</v>
      </c>
      <c r="AN19" s="62" t="s">
        <v>132</v>
      </c>
      <c r="AO19" s="62"/>
      <c r="AP19" s="62"/>
      <c r="AQ19" s="62"/>
      <c r="AR19" s="62"/>
      <c r="AT19" s="64" t="s">
        <v>75</v>
      </c>
      <c r="AU19" s="65"/>
      <c r="AV19" s="66" t="s">
        <v>78</v>
      </c>
      <c r="AX19" s="62"/>
      <c r="AY19" s="62"/>
      <c r="AZ19" s="62"/>
      <c r="BA19" s="62"/>
      <c r="BB19" s="62"/>
      <c r="BC19" s="62"/>
      <c r="BG19" s="65"/>
      <c r="BH19" s="65"/>
      <c r="BI19" s="65"/>
    </row>
    <row r="21" spans="2:53" s="67" customFormat="1" ht="12" thickBot="1">
      <c r="B21" s="67" t="s">
        <v>295</v>
      </c>
      <c r="U21" s="113" t="s">
        <v>79</v>
      </c>
      <c r="V21" s="113"/>
      <c r="W21" s="113"/>
      <c r="X21" s="113"/>
      <c r="Y21" s="113"/>
      <c r="Z21" s="113"/>
      <c r="AA21" s="113"/>
      <c r="AB21" s="113"/>
      <c r="AC21" s="113"/>
      <c r="AD21" s="113"/>
      <c r="AE21" s="113"/>
      <c r="AF21" s="113"/>
      <c r="AG21" s="113"/>
      <c r="AH21" s="113"/>
      <c r="AI21" s="113"/>
      <c r="AK21" s="113" t="s">
        <v>80</v>
      </c>
      <c r="AL21" s="113"/>
      <c r="AM21" s="113"/>
      <c r="AN21" s="113"/>
      <c r="AO21" s="113"/>
      <c r="AP21" s="113"/>
      <c r="AQ21" s="113"/>
      <c r="AR21" s="113"/>
      <c r="AS21" s="113"/>
      <c r="AT21" s="113"/>
      <c r="AU21" s="113"/>
      <c r="AV21" s="113"/>
      <c r="AW21" s="113"/>
      <c r="AX21" s="113"/>
      <c r="AY21" s="113"/>
      <c r="AZ21" s="113"/>
      <c r="BA21" s="113"/>
    </row>
    <row r="22" spans="1:53" s="68" customFormat="1" ht="34.5" customHeight="1" thickBot="1">
      <c r="A22" s="125" t="s">
        <v>2</v>
      </c>
      <c r="B22" s="125" t="s">
        <v>31</v>
      </c>
      <c r="C22" s="129" t="s">
        <v>291</v>
      </c>
      <c r="D22" s="130"/>
      <c r="E22" s="135" t="s">
        <v>292</v>
      </c>
      <c r="F22" s="136"/>
      <c r="G22" s="141" t="s">
        <v>133</v>
      </c>
      <c r="H22" s="142"/>
      <c r="I22" s="129" t="s">
        <v>134</v>
      </c>
      <c r="J22" s="130"/>
      <c r="K22" s="141" t="s">
        <v>135</v>
      </c>
      <c r="L22" s="147"/>
      <c r="M22" s="142"/>
      <c r="N22" s="141" t="s">
        <v>136</v>
      </c>
      <c r="O22" s="142"/>
      <c r="P22" s="129" t="s">
        <v>32</v>
      </c>
      <c r="Q22" s="150"/>
      <c r="R22" s="130"/>
      <c r="U22" s="153" t="s">
        <v>30</v>
      </c>
      <c r="V22" s="154"/>
      <c r="W22" s="154"/>
      <c r="X22" s="154"/>
      <c r="Y22" s="154"/>
      <c r="Z22" s="154"/>
      <c r="AA22" s="154"/>
      <c r="AB22" s="154"/>
      <c r="AC22" s="155"/>
      <c r="AD22" s="156" t="s">
        <v>31</v>
      </c>
      <c r="AE22" s="156"/>
      <c r="AF22" s="157" t="s">
        <v>82</v>
      </c>
      <c r="AG22" s="158"/>
      <c r="AH22" s="159" t="s">
        <v>83</v>
      </c>
      <c r="AI22" s="160"/>
      <c r="AK22" s="161" t="s">
        <v>84</v>
      </c>
      <c r="AL22" s="162"/>
      <c r="AM22" s="162"/>
      <c r="AN22" s="162"/>
      <c r="AO22" s="162"/>
      <c r="AP22" s="162"/>
      <c r="AQ22" s="163"/>
      <c r="AR22" s="161" t="s">
        <v>137</v>
      </c>
      <c r="AS22" s="162"/>
      <c r="AT22" s="162"/>
      <c r="AU22" s="163"/>
      <c r="AV22" s="157" t="s">
        <v>31</v>
      </c>
      <c r="AW22" s="158"/>
      <c r="AX22" s="157" t="s">
        <v>82</v>
      </c>
      <c r="AY22" s="158"/>
      <c r="AZ22" s="159" t="s">
        <v>83</v>
      </c>
      <c r="BA22" s="160"/>
    </row>
    <row r="23" spans="1:53" s="68" customFormat="1" ht="15.75" customHeight="1" thickBot="1">
      <c r="A23" s="127"/>
      <c r="B23" s="127"/>
      <c r="C23" s="131"/>
      <c r="D23" s="132"/>
      <c r="E23" s="137"/>
      <c r="F23" s="138"/>
      <c r="G23" s="143"/>
      <c r="H23" s="144"/>
      <c r="I23" s="131"/>
      <c r="J23" s="132"/>
      <c r="K23" s="143"/>
      <c r="L23" s="148"/>
      <c r="M23" s="144"/>
      <c r="N23" s="143"/>
      <c r="O23" s="144"/>
      <c r="P23" s="131"/>
      <c r="Q23" s="151"/>
      <c r="R23" s="132"/>
      <c r="U23" s="170" t="s">
        <v>17</v>
      </c>
      <c r="V23" s="171"/>
      <c r="W23" s="171"/>
      <c r="X23" s="171"/>
      <c r="Y23" s="171"/>
      <c r="Z23" s="171"/>
      <c r="AA23" s="171"/>
      <c r="AB23" s="171"/>
      <c r="AC23" s="171"/>
      <c r="AD23" s="171"/>
      <c r="AE23" s="171"/>
      <c r="AF23" s="171"/>
      <c r="AG23" s="171"/>
      <c r="AH23" s="171"/>
      <c r="AI23" s="172"/>
      <c r="AK23" s="173" t="s">
        <v>85</v>
      </c>
      <c r="AL23" s="174"/>
      <c r="AM23" s="174"/>
      <c r="AN23" s="174"/>
      <c r="AO23" s="174"/>
      <c r="AP23" s="174"/>
      <c r="AQ23" s="175"/>
      <c r="AR23" s="173" t="s">
        <v>138</v>
      </c>
      <c r="AS23" s="174"/>
      <c r="AT23" s="174"/>
      <c r="AU23" s="175"/>
      <c r="AV23" s="182">
        <v>8</v>
      </c>
      <c r="AW23" s="183"/>
      <c r="AX23" s="182">
        <v>1</v>
      </c>
      <c r="AY23" s="183"/>
      <c r="AZ23" s="182">
        <v>1.5</v>
      </c>
      <c r="BA23" s="183"/>
    </row>
    <row r="24" spans="1:53" s="68" customFormat="1" ht="14.25" customHeight="1" thickBot="1">
      <c r="A24" s="127"/>
      <c r="B24" s="127"/>
      <c r="C24" s="131"/>
      <c r="D24" s="132"/>
      <c r="E24" s="137"/>
      <c r="F24" s="138"/>
      <c r="G24" s="143"/>
      <c r="H24" s="144"/>
      <c r="I24" s="131"/>
      <c r="J24" s="132"/>
      <c r="K24" s="143"/>
      <c r="L24" s="148"/>
      <c r="M24" s="144"/>
      <c r="N24" s="143"/>
      <c r="O24" s="144"/>
      <c r="P24" s="131"/>
      <c r="Q24" s="151"/>
      <c r="R24" s="132"/>
      <c r="U24" s="164" t="s">
        <v>161</v>
      </c>
      <c r="V24" s="165"/>
      <c r="W24" s="165"/>
      <c r="X24" s="165"/>
      <c r="Y24" s="165"/>
      <c r="Z24" s="165"/>
      <c r="AA24" s="165"/>
      <c r="AB24" s="165"/>
      <c r="AC24" s="166"/>
      <c r="AD24" s="153">
        <v>6</v>
      </c>
      <c r="AE24" s="155"/>
      <c r="AF24" s="153">
        <v>2</v>
      </c>
      <c r="AG24" s="155"/>
      <c r="AH24" s="153">
        <v>3</v>
      </c>
      <c r="AI24" s="155"/>
      <c r="AK24" s="176"/>
      <c r="AL24" s="177"/>
      <c r="AM24" s="177"/>
      <c r="AN24" s="177"/>
      <c r="AO24" s="177"/>
      <c r="AP24" s="177"/>
      <c r="AQ24" s="178"/>
      <c r="AR24" s="176"/>
      <c r="AS24" s="177"/>
      <c r="AT24" s="177"/>
      <c r="AU24" s="178"/>
      <c r="AV24" s="184"/>
      <c r="AW24" s="185"/>
      <c r="AX24" s="184"/>
      <c r="AY24" s="185"/>
      <c r="AZ24" s="184"/>
      <c r="BA24" s="185"/>
    </row>
    <row r="25" spans="1:53" s="69" customFormat="1" ht="10.5" thickBot="1">
      <c r="A25" s="127"/>
      <c r="B25" s="127"/>
      <c r="C25" s="131"/>
      <c r="D25" s="132"/>
      <c r="E25" s="137"/>
      <c r="F25" s="138"/>
      <c r="G25" s="143"/>
      <c r="H25" s="144"/>
      <c r="I25" s="131"/>
      <c r="J25" s="132"/>
      <c r="K25" s="143"/>
      <c r="L25" s="148"/>
      <c r="M25" s="144"/>
      <c r="N25" s="143"/>
      <c r="O25" s="144"/>
      <c r="P25" s="131"/>
      <c r="Q25" s="151"/>
      <c r="R25" s="132"/>
      <c r="U25" s="167"/>
      <c r="V25" s="168"/>
      <c r="W25" s="168"/>
      <c r="X25" s="168"/>
      <c r="Y25" s="168"/>
      <c r="Z25" s="168"/>
      <c r="AA25" s="168"/>
      <c r="AB25" s="168"/>
      <c r="AC25" s="169"/>
      <c r="AD25" s="153">
        <v>7</v>
      </c>
      <c r="AE25" s="155"/>
      <c r="AF25" s="153">
        <v>2</v>
      </c>
      <c r="AG25" s="155"/>
      <c r="AH25" s="153">
        <v>3</v>
      </c>
      <c r="AI25" s="155"/>
      <c r="AK25" s="176"/>
      <c r="AL25" s="177"/>
      <c r="AM25" s="177"/>
      <c r="AN25" s="177"/>
      <c r="AO25" s="177"/>
      <c r="AP25" s="177"/>
      <c r="AQ25" s="178"/>
      <c r="AR25" s="176"/>
      <c r="AS25" s="177"/>
      <c r="AT25" s="177"/>
      <c r="AU25" s="178"/>
      <c r="AV25" s="184"/>
      <c r="AW25" s="185"/>
      <c r="AX25" s="184"/>
      <c r="AY25" s="185"/>
      <c r="AZ25" s="184"/>
      <c r="BA25" s="185"/>
    </row>
    <row r="26" spans="1:53" s="69" customFormat="1" ht="10.5" thickBot="1">
      <c r="A26" s="128"/>
      <c r="B26" s="128"/>
      <c r="C26" s="133"/>
      <c r="D26" s="134"/>
      <c r="E26" s="139"/>
      <c r="F26" s="140"/>
      <c r="G26" s="145"/>
      <c r="H26" s="146"/>
      <c r="I26" s="133"/>
      <c r="J26" s="134"/>
      <c r="K26" s="145"/>
      <c r="L26" s="149"/>
      <c r="M26" s="146"/>
      <c r="N26" s="145"/>
      <c r="O26" s="146"/>
      <c r="P26" s="133"/>
      <c r="Q26" s="152"/>
      <c r="R26" s="134"/>
      <c r="U26" s="188" t="s">
        <v>86</v>
      </c>
      <c r="V26" s="189"/>
      <c r="W26" s="189"/>
      <c r="X26" s="189"/>
      <c r="Y26" s="189"/>
      <c r="Z26" s="189"/>
      <c r="AA26" s="189"/>
      <c r="AB26" s="189"/>
      <c r="AC26" s="189"/>
      <c r="AD26" s="189"/>
      <c r="AE26" s="189"/>
      <c r="AF26" s="189"/>
      <c r="AG26" s="189"/>
      <c r="AH26" s="189"/>
      <c r="AI26" s="190"/>
      <c r="AK26" s="176"/>
      <c r="AL26" s="177"/>
      <c r="AM26" s="177"/>
      <c r="AN26" s="177"/>
      <c r="AO26" s="177"/>
      <c r="AP26" s="177"/>
      <c r="AQ26" s="178"/>
      <c r="AR26" s="176"/>
      <c r="AS26" s="177"/>
      <c r="AT26" s="177"/>
      <c r="AU26" s="178"/>
      <c r="AV26" s="184"/>
      <c r="AW26" s="185"/>
      <c r="AX26" s="184"/>
      <c r="AY26" s="185"/>
      <c r="AZ26" s="184"/>
      <c r="BA26" s="185"/>
    </row>
    <row r="27" spans="1:53" s="69" customFormat="1" ht="10.5" thickBot="1">
      <c r="A27" s="191">
        <v>1</v>
      </c>
      <c r="B27" s="70">
        <v>1</v>
      </c>
      <c r="C27" s="153">
        <v>100</v>
      </c>
      <c r="D27" s="155"/>
      <c r="E27" s="153">
        <v>15</v>
      </c>
      <c r="F27" s="155"/>
      <c r="G27" s="153"/>
      <c r="H27" s="155"/>
      <c r="I27" s="153"/>
      <c r="J27" s="155"/>
      <c r="K27" s="153"/>
      <c r="L27" s="154"/>
      <c r="M27" s="155"/>
      <c r="N27" s="153">
        <v>15</v>
      </c>
      <c r="O27" s="155"/>
      <c r="P27" s="153">
        <f>C27+E27+G27+I27+K27+N27</f>
        <v>130</v>
      </c>
      <c r="Q27" s="154"/>
      <c r="R27" s="155"/>
      <c r="U27" s="193"/>
      <c r="V27" s="194"/>
      <c r="W27" s="194"/>
      <c r="X27" s="194"/>
      <c r="Y27" s="194"/>
      <c r="Z27" s="194"/>
      <c r="AA27" s="194"/>
      <c r="AB27" s="194"/>
      <c r="AC27" s="195"/>
      <c r="AD27" s="153">
        <v>8</v>
      </c>
      <c r="AE27" s="155"/>
      <c r="AF27" s="153">
        <v>6</v>
      </c>
      <c r="AG27" s="155"/>
      <c r="AH27" s="153">
        <v>9</v>
      </c>
      <c r="AI27" s="155"/>
      <c r="AK27" s="179"/>
      <c r="AL27" s="180"/>
      <c r="AM27" s="180"/>
      <c r="AN27" s="180"/>
      <c r="AO27" s="180"/>
      <c r="AP27" s="180"/>
      <c r="AQ27" s="181"/>
      <c r="AR27" s="179"/>
      <c r="AS27" s="180"/>
      <c r="AT27" s="180"/>
      <c r="AU27" s="181"/>
      <c r="AV27" s="186"/>
      <c r="AW27" s="187"/>
      <c r="AX27" s="186"/>
      <c r="AY27" s="187"/>
      <c r="AZ27" s="186"/>
      <c r="BA27" s="187"/>
    </row>
    <row r="28" spans="1:18" s="69" customFormat="1" ht="10.5" thickBot="1">
      <c r="A28" s="192"/>
      <c r="B28" s="70">
        <v>2</v>
      </c>
      <c r="C28" s="153">
        <v>155</v>
      </c>
      <c r="D28" s="155"/>
      <c r="E28" s="153">
        <v>15</v>
      </c>
      <c r="F28" s="155"/>
      <c r="G28" s="153"/>
      <c r="H28" s="155"/>
      <c r="I28" s="153"/>
      <c r="J28" s="155"/>
      <c r="K28" s="153"/>
      <c r="L28" s="154"/>
      <c r="M28" s="155"/>
      <c r="N28" s="153">
        <v>65</v>
      </c>
      <c r="O28" s="155"/>
      <c r="P28" s="153">
        <f aca="true" t="shared" si="0" ref="P28:P34">C28+E28+G28+I28+K28+N28</f>
        <v>235</v>
      </c>
      <c r="Q28" s="154"/>
      <c r="R28" s="155"/>
    </row>
    <row r="29" spans="1:18" s="69" customFormat="1" ht="10.5" thickBot="1">
      <c r="A29" s="191">
        <v>2</v>
      </c>
      <c r="B29" s="70">
        <v>3</v>
      </c>
      <c r="C29" s="153">
        <v>100</v>
      </c>
      <c r="D29" s="155"/>
      <c r="E29" s="153">
        <v>15</v>
      </c>
      <c r="F29" s="155"/>
      <c r="G29" s="153"/>
      <c r="H29" s="155"/>
      <c r="I29" s="153"/>
      <c r="J29" s="155"/>
      <c r="K29" s="153"/>
      <c r="L29" s="154"/>
      <c r="M29" s="155"/>
      <c r="N29" s="153">
        <v>15</v>
      </c>
      <c r="O29" s="155"/>
      <c r="P29" s="153">
        <f t="shared" si="0"/>
        <v>130</v>
      </c>
      <c r="Q29" s="154"/>
      <c r="R29" s="155"/>
    </row>
    <row r="30" spans="1:18" s="69" customFormat="1" ht="10.5" thickBot="1">
      <c r="A30" s="192"/>
      <c r="B30" s="70">
        <v>4</v>
      </c>
      <c r="C30" s="153">
        <v>155</v>
      </c>
      <c r="D30" s="155"/>
      <c r="E30" s="153">
        <v>15</v>
      </c>
      <c r="F30" s="155"/>
      <c r="G30" s="153"/>
      <c r="H30" s="155"/>
      <c r="I30" s="153"/>
      <c r="J30" s="155"/>
      <c r="K30" s="153"/>
      <c r="L30" s="154"/>
      <c r="M30" s="155"/>
      <c r="N30" s="153">
        <v>65</v>
      </c>
      <c r="O30" s="155"/>
      <c r="P30" s="153">
        <f t="shared" si="0"/>
        <v>235</v>
      </c>
      <c r="Q30" s="154"/>
      <c r="R30" s="155"/>
    </row>
    <row r="31" spans="1:18" s="69" customFormat="1" ht="10.5" thickBot="1">
      <c r="A31" s="191">
        <v>3</v>
      </c>
      <c r="B31" s="70">
        <v>5</v>
      </c>
      <c r="C31" s="153">
        <v>95</v>
      </c>
      <c r="D31" s="155"/>
      <c r="E31" s="153">
        <v>20</v>
      </c>
      <c r="F31" s="155"/>
      <c r="G31" s="153"/>
      <c r="H31" s="155"/>
      <c r="I31" s="153"/>
      <c r="J31" s="155"/>
      <c r="K31" s="153"/>
      <c r="L31" s="154"/>
      <c r="M31" s="155"/>
      <c r="N31" s="153">
        <v>15</v>
      </c>
      <c r="O31" s="155"/>
      <c r="P31" s="153">
        <f t="shared" si="0"/>
        <v>130</v>
      </c>
      <c r="Q31" s="154"/>
      <c r="R31" s="155"/>
    </row>
    <row r="32" spans="1:18" s="69" customFormat="1" ht="10.5" thickBot="1">
      <c r="A32" s="192"/>
      <c r="B32" s="70">
        <v>6</v>
      </c>
      <c r="C32" s="153">
        <v>140</v>
      </c>
      <c r="D32" s="155"/>
      <c r="E32" s="153">
        <v>20</v>
      </c>
      <c r="F32" s="155"/>
      <c r="G32" s="153">
        <v>10</v>
      </c>
      <c r="H32" s="155"/>
      <c r="I32" s="153"/>
      <c r="J32" s="155"/>
      <c r="K32" s="153"/>
      <c r="L32" s="154"/>
      <c r="M32" s="155"/>
      <c r="N32" s="153">
        <v>65</v>
      </c>
      <c r="O32" s="155"/>
      <c r="P32" s="153">
        <f t="shared" si="0"/>
        <v>235</v>
      </c>
      <c r="Q32" s="154"/>
      <c r="R32" s="155"/>
    </row>
    <row r="33" spans="1:18" s="69" customFormat="1" ht="10.5" thickBot="1">
      <c r="A33" s="191">
        <v>4</v>
      </c>
      <c r="B33" s="70">
        <v>7</v>
      </c>
      <c r="C33" s="153">
        <v>85</v>
      </c>
      <c r="D33" s="155"/>
      <c r="E33" s="153">
        <v>20</v>
      </c>
      <c r="F33" s="155"/>
      <c r="G33" s="153">
        <v>10</v>
      </c>
      <c r="H33" s="155"/>
      <c r="I33" s="153"/>
      <c r="J33" s="155"/>
      <c r="K33" s="153"/>
      <c r="L33" s="154"/>
      <c r="M33" s="155"/>
      <c r="N33" s="153">
        <v>15</v>
      </c>
      <c r="O33" s="155"/>
      <c r="P33" s="153">
        <f t="shared" si="0"/>
        <v>130</v>
      </c>
      <c r="Q33" s="154"/>
      <c r="R33" s="155"/>
    </row>
    <row r="34" spans="1:18" s="69" customFormat="1" ht="13.5" thickBot="1">
      <c r="A34" s="192"/>
      <c r="B34" s="70">
        <v>8</v>
      </c>
      <c r="C34" s="153">
        <v>105</v>
      </c>
      <c r="D34" s="155"/>
      <c r="E34" s="153">
        <v>20</v>
      </c>
      <c r="F34" s="155"/>
      <c r="G34" s="153">
        <v>30</v>
      </c>
      <c r="H34" s="155"/>
      <c r="I34" s="153">
        <v>15</v>
      </c>
      <c r="J34" s="154"/>
      <c r="K34" s="196"/>
      <c r="L34" s="196"/>
      <c r="M34" s="197"/>
      <c r="N34" s="153"/>
      <c r="O34" s="155"/>
      <c r="P34" s="153">
        <f t="shared" si="0"/>
        <v>170</v>
      </c>
      <c r="Q34" s="154"/>
      <c r="R34" s="155"/>
    </row>
    <row r="35" spans="1:18" s="69" customFormat="1" ht="13.5" thickBot="1">
      <c r="A35" s="198" t="s">
        <v>32</v>
      </c>
      <c r="B35" s="199"/>
      <c r="C35" s="153">
        <f>C27+C28+C29+C30+C31+C32+C33+C34</f>
        <v>935</v>
      </c>
      <c r="D35" s="155"/>
      <c r="E35" s="153">
        <f>E27+E28+E29+E30+E31+E32+E33+E34</f>
        <v>140</v>
      </c>
      <c r="F35" s="155"/>
      <c r="G35" s="153">
        <f>G27+G28+G29+G30+G31+G32+G33+G34</f>
        <v>50</v>
      </c>
      <c r="H35" s="155"/>
      <c r="I35" s="153">
        <f>I27+I28+I29+I30+I31+I32+I33+I34</f>
        <v>15</v>
      </c>
      <c r="J35" s="154"/>
      <c r="K35" s="196"/>
      <c r="L35" s="196"/>
      <c r="M35" s="197"/>
      <c r="N35" s="153">
        <f>N27+N28+N29+N30+N31+N32+N33+N34</f>
        <v>255</v>
      </c>
      <c r="O35" s="155"/>
      <c r="P35" s="153">
        <f>P27+P28+P29+P30+P31+P32+P33+P34</f>
        <v>1395</v>
      </c>
      <c r="Q35" s="154"/>
      <c r="R35" s="155"/>
    </row>
  </sheetData>
  <sheetProtection/>
  <mergeCells count="141">
    <mergeCell ref="P35:R35"/>
    <mergeCell ref="A35:B35"/>
    <mergeCell ref="C35:D35"/>
    <mergeCell ref="E35:F35"/>
    <mergeCell ref="G35:H35"/>
    <mergeCell ref="I35:M35"/>
    <mergeCell ref="N35:O35"/>
    <mergeCell ref="N33:O33"/>
    <mergeCell ref="P33:R33"/>
    <mergeCell ref="C34:D34"/>
    <mergeCell ref="E34:F34"/>
    <mergeCell ref="G34:H34"/>
    <mergeCell ref="I34:M34"/>
    <mergeCell ref="N34:O34"/>
    <mergeCell ref="P34:R34"/>
    <mergeCell ref="A33:A34"/>
    <mergeCell ref="C33:D33"/>
    <mergeCell ref="E33:F33"/>
    <mergeCell ref="G33:H33"/>
    <mergeCell ref="I33:J33"/>
    <mergeCell ref="K33:M33"/>
    <mergeCell ref="N31:O31"/>
    <mergeCell ref="P31:R31"/>
    <mergeCell ref="C32:D32"/>
    <mergeCell ref="E32:F32"/>
    <mergeCell ref="G32:H32"/>
    <mergeCell ref="I32:J32"/>
    <mergeCell ref="K32:M32"/>
    <mergeCell ref="N32:O32"/>
    <mergeCell ref="P32:R32"/>
    <mergeCell ref="A31:A32"/>
    <mergeCell ref="C31:D31"/>
    <mergeCell ref="E31:F31"/>
    <mergeCell ref="G31:H31"/>
    <mergeCell ref="I31:J31"/>
    <mergeCell ref="K31:M31"/>
    <mergeCell ref="E30:F30"/>
    <mergeCell ref="G30:H30"/>
    <mergeCell ref="I30:J30"/>
    <mergeCell ref="K30:M30"/>
    <mergeCell ref="N30:O30"/>
    <mergeCell ref="P30:R30"/>
    <mergeCell ref="P28:R28"/>
    <mergeCell ref="A29:A30"/>
    <mergeCell ref="C29:D29"/>
    <mergeCell ref="E29:F29"/>
    <mergeCell ref="G29:H29"/>
    <mergeCell ref="I29:J29"/>
    <mergeCell ref="K29:M29"/>
    <mergeCell ref="N29:O29"/>
    <mergeCell ref="P29:R29"/>
    <mergeCell ref="C30:D30"/>
    <mergeCell ref="C28:D28"/>
    <mergeCell ref="E28:F28"/>
    <mergeCell ref="G28:H28"/>
    <mergeCell ref="I28:J28"/>
    <mergeCell ref="K28:M28"/>
    <mergeCell ref="N28:O28"/>
    <mergeCell ref="N27:O27"/>
    <mergeCell ref="P27:R27"/>
    <mergeCell ref="U27:AC27"/>
    <mergeCell ref="AD27:AE27"/>
    <mergeCell ref="AF27:AG27"/>
    <mergeCell ref="AH27:AI27"/>
    <mergeCell ref="AD25:AE25"/>
    <mergeCell ref="AF25:AG25"/>
    <mergeCell ref="AH25:AI25"/>
    <mergeCell ref="U26:AI26"/>
    <mergeCell ref="A27:A28"/>
    <mergeCell ref="C27:D27"/>
    <mergeCell ref="E27:F27"/>
    <mergeCell ref="G27:H27"/>
    <mergeCell ref="I27:J27"/>
    <mergeCell ref="K27:M27"/>
    <mergeCell ref="AR22:AU22"/>
    <mergeCell ref="AV22:AW22"/>
    <mergeCell ref="AX22:AY22"/>
    <mergeCell ref="AZ22:BA22"/>
    <mergeCell ref="U23:AI23"/>
    <mergeCell ref="AK23:AQ27"/>
    <mergeCell ref="AR23:AU27"/>
    <mergeCell ref="AV23:AW27"/>
    <mergeCell ref="AX23:AY27"/>
    <mergeCell ref="AZ23:BA27"/>
    <mergeCell ref="P22:R26"/>
    <mergeCell ref="U22:AC22"/>
    <mergeCell ref="AD22:AE22"/>
    <mergeCell ref="AF22:AG22"/>
    <mergeCell ref="AH22:AI22"/>
    <mergeCell ref="AK22:AQ22"/>
    <mergeCell ref="U24:AC25"/>
    <mergeCell ref="AD24:AE24"/>
    <mergeCell ref="AF24:AG24"/>
    <mergeCell ref="AH24:AI24"/>
    <mergeCell ref="U21:AI21"/>
    <mergeCell ref="AK21:BA21"/>
    <mergeCell ref="A22:A26"/>
    <mergeCell ref="B22:B26"/>
    <mergeCell ref="C22:D26"/>
    <mergeCell ref="E22:F26"/>
    <mergeCell ref="G22:H26"/>
    <mergeCell ref="I22:J26"/>
    <mergeCell ref="K22:M26"/>
    <mergeCell ref="N22:O26"/>
    <mergeCell ref="AO11:AR11"/>
    <mergeCell ref="AS11:AS12"/>
    <mergeCell ref="AT11:AV11"/>
    <mergeCell ref="AW11:AW12"/>
    <mergeCell ref="AX11:BA11"/>
    <mergeCell ref="A19:C19"/>
    <mergeCell ref="AA11:AA12"/>
    <mergeCell ref="AB11:AE11"/>
    <mergeCell ref="AF11:AF12"/>
    <mergeCell ref="AG11:AI11"/>
    <mergeCell ref="AK11:AN11"/>
    <mergeCell ref="K11:N11"/>
    <mergeCell ref="O11:R11"/>
    <mergeCell ref="S11:S12"/>
    <mergeCell ref="T11:V11"/>
    <mergeCell ref="W11:W12"/>
    <mergeCell ref="X11:Z11"/>
    <mergeCell ref="O6:AJ6"/>
    <mergeCell ref="O7:AJ7"/>
    <mergeCell ref="O8:AJ8"/>
    <mergeCell ref="A10:BA10"/>
    <mergeCell ref="A11:A13"/>
    <mergeCell ref="B11:E11"/>
    <mergeCell ref="F11:F12"/>
    <mergeCell ref="G11:I11"/>
    <mergeCell ref="J11:J12"/>
    <mergeCell ref="AJ11:AJ12"/>
    <mergeCell ref="O19:R19"/>
    <mergeCell ref="U19:AA19"/>
    <mergeCell ref="AC19:AG19"/>
    <mergeCell ref="B1:K1"/>
    <mergeCell ref="O1:AJ1"/>
    <mergeCell ref="J2:AK2"/>
    <mergeCell ref="B3:K3"/>
    <mergeCell ref="O3:AJ3"/>
    <mergeCell ref="O4:AJ4"/>
    <mergeCell ref="O5:AJ5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B113"/>
  <sheetViews>
    <sheetView tabSelected="1" view="pageBreakPreview" zoomScale="70" zoomScaleNormal="55" zoomScaleSheetLayoutView="70" workbookViewId="0" topLeftCell="A43">
      <selection activeCell="B50" sqref="B50"/>
    </sheetView>
  </sheetViews>
  <sheetFormatPr defaultColWidth="9.125" defaultRowHeight="12.75"/>
  <cols>
    <col min="1" max="1" width="12.625" style="1" customWidth="1"/>
    <col min="2" max="2" width="42.625" style="2" customWidth="1"/>
    <col min="3" max="3" width="9.50390625" style="1" customWidth="1"/>
    <col min="4" max="4" width="12.00390625" style="1" customWidth="1"/>
    <col min="5" max="5" width="16.125" style="1" bestFit="1" customWidth="1"/>
    <col min="6" max="6" width="10.125" style="1" customWidth="1"/>
    <col min="7" max="7" width="13.00390625" style="1" customWidth="1"/>
    <col min="8" max="10" width="11.875" style="1" customWidth="1"/>
    <col min="11" max="11" width="13.625" style="1" customWidth="1"/>
    <col min="12" max="12" width="10.375" style="1" customWidth="1"/>
    <col min="13" max="13" width="5.50390625" style="5" customWidth="1"/>
    <col min="14" max="14" width="9.125" style="1" customWidth="1"/>
    <col min="15" max="15" width="5.125" style="5" customWidth="1"/>
    <col min="16" max="16" width="9.125" style="1" customWidth="1"/>
    <col min="17" max="17" width="4.625" style="5" customWidth="1"/>
    <col min="18" max="18" width="9.125" style="1" customWidth="1"/>
    <col min="19" max="19" width="4.50390625" style="5" customWidth="1"/>
    <col min="20" max="20" width="9.125" style="1" customWidth="1"/>
    <col min="21" max="21" width="4.50390625" style="5" customWidth="1"/>
    <col min="22" max="22" width="9.125" style="1" customWidth="1"/>
    <col min="23" max="23" width="5.125" style="5" customWidth="1"/>
    <col min="24" max="24" width="9.125" style="1" customWidth="1"/>
    <col min="25" max="25" width="5.625" style="1" customWidth="1"/>
    <col min="26" max="26" width="9.125" style="1" customWidth="1"/>
    <col min="27" max="27" width="5.625" style="1" customWidth="1"/>
    <col min="28" max="28" width="9.125" style="1" customWidth="1"/>
    <col min="29" max="106" width="9.125" style="5" customWidth="1"/>
    <col min="107" max="16384" width="9.125" style="1" customWidth="1"/>
  </cols>
  <sheetData>
    <row r="1" spans="1:28" ht="17.25">
      <c r="A1" s="215" t="s">
        <v>102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  <c r="AA1" s="216"/>
      <c r="AB1" s="217"/>
    </row>
    <row r="2" spans="1:28" ht="18">
      <c r="A2" s="7"/>
      <c r="B2" s="15"/>
      <c r="C2" s="7"/>
      <c r="D2" s="7"/>
      <c r="E2" s="7"/>
      <c r="F2" s="7"/>
      <c r="G2" s="7"/>
      <c r="H2" s="7"/>
      <c r="I2" s="7"/>
      <c r="J2" s="7"/>
      <c r="K2" s="7"/>
      <c r="L2" s="7"/>
      <c r="M2" s="33"/>
      <c r="N2" s="7"/>
      <c r="O2" s="33"/>
      <c r="P2" s="7"/>
      <c r="Q2" s="33"/>
      <c r="R2" s="7"/>
      <c r="S2" s="33"/>
      <c r="T2" s="7"/>
      <c r="U2" s="33"/>
      <c r="V2" s="7"/>
      <c r="W2" s="33"/>
      <c r="X2" s="7"/>
      <c r="Y2" s="7"/>
      <c r="Z2" s="7"/>
      <c r="AA2" s="7"/>
      <c r="AB2" s="7"/>
    </row>
    <row r="3" spans="1:28" ht="15.75" customHeight="1">
      <c r="A3" s="208" t="s">
        <v>96</v>
      </c>
      <c r="B3" s="211" t="s">
        <v>109</v>
      </c>
      <c r="C3" s="204" t="s">
        <v>20</v>
      </c>
      <c r="D3" s="204"/>
      <c r="E3" s="204"/>
      <c r="F3" s="218" t="s">
        <v>21</v>
      </c>
      <c r="G3" s="219"/>
      <c r="H3" s="219"/>
      <c r="I3" s="219"/>
      <c r="J3" s="219"/>
      <c r="K3" s="219"/>
      <c r="L3" s="24"/>
      <c r="M3" s="218" t="s">
        <v>22</v>
      </c>
      <c r="N3" s="219"/>
      <c r="O3" s="219"/>
      <c r="P3" s="219"/>
      <c r="Q3" s="219"/>
      <c r="R3" s="219"/>
      <c r="S3" s="219"/>
      <c r="T3" s="219"/>
      <c r="U3" s="219"/>
      <c r="V3" s="219"/>
      <c r="W3" s="219"/>
      <c r="X3" s="219"/>
      <c r="Y3" s="219"/>
      <c r="Z3" s="219"/>
      <c r="AA3" s="219"/>
      <c r="AB3" s="220"/>
    </row>
    <row r="4" spans="1:28" ht="23.25" customHeight="1">
      <c r="A4" s="209"/>
      <c r="B4" s="212"/>
      <c r="C4" s="203" t="s">
        <v>23</v>
      </c>
      <c r="D4" s="203" t="s">
        <v>24</v>
      </c>
      <c r="E4" s="203" t="s">
        <v>40</v>
      </c>
      <c r="F4" s="203" t="s">
        <v>41</v>
      </c>
      <c r="G4" s="203" t="s">
        <v>25</v>
      </c>
      <c r="H4" s="222" t="s">
        <v>26</v>
      </c>
      <c r="I4" s="223"/>
      <c r="J4" s="223"/>
      <c r="K4" s="224"/>
      <c r="L4" s="203" t="s">
        <v>33</v>
      </c>
      <c r="M4" s="204" t="s">
        <v>27</v>
      </c>
      <c r="N4" s="204"/>
      <c r="O4" s="204"/>
      <c r="P4" s="204"/>
      <c r="Q4" s="204" t="s">
        <v>28</v>
      </c>
      <c r="R4" s="204"/>
      <c r="S4" s="204"/>
      <c r="T4" s="204"/>
      <c r="U4" s="218" t="s">
        <v>29</v>
      </c>
      <c r="V4" s="219"/>
      <c r="W4" s="219"/>
      <c r="X4" s="220"/>
      <c r="Y4" s="218" t="s">
        <v>87</v>
      </c>
      <c r="Z4" s="219"/>
      <c r="AA4" s="219"/>
      <c r="AB4" s="220"/>
    </row>
    <row r="5" spans="1:28" ht="18">
      <c r="A5" s="209"/>
      <c r="B5" s="212"/>
      <c r="C5" s="203"/>
      <c r="D5" s="203"/>
      <c r="E5" s="203"/>
      <c r="F5" s="203"/>
      <c r="G5" s="203"/>
      <c r="H5" s="225"/>
      <c r="I5" s="226"/>
      <c r="J5" s="226"/>
      <c r="K5" s="227"/>
      <c r="L5" s="203"/>
      <c r="M5" s="204">
        <v>1</v>
      </c>
      <c r="N5" s="204"/>
      <c r="O5" s="207">
        <v>2</v>
      </c>
      <c r="P5" s="207"/>
      <c r="Q5" s="207">
        <v>3</v>
      </c>
      <c r="R5" s="207"/>
      <c r="S5" s="207">
        <v>4</v>
      </c>
      <c r="T5" s="207"/>
      <c r="U5" s="207">
        <v>5</v>
      </c>
      <c r="V5" s="207"/>
      <c r="W5" s="207">
        <v>6</v>
      </c>
      <c r="X5" s="207"/>
      <c r="Y5" s="201">
        <v>7</v>
      </c>
      <c r="Z5" s="202"/>
      <c r="AA5" s="201">
        <v>8</v>
      </c>
      <c r="AB5" s="202"/>
    </row>
    <row r="6" spans="1:28" ht="51" customHeight="1">
      <c r="A6" s="209"/>
      <c r="B6" s="213"/>
      <c r="C6" s="203"/>
      <c r="D6" s="203"/>
      <c r="E6" s="203"/>
      <c r="F6" s="203"/>
      <c r="G6" s="203"/>
      <c r="H6" s="203" t="s">
        <v>117</v>
      </c>
      <c r="I6" s="203" t="s">
        <v>118</v>
      </c>
      <c r="J6" s="203" t="s">
        <v>119</v>
      </c>
      <c r="K6" s="203" t="s">
        <v>120</v>
      </c>
      <c r="L6" s="203"/>
      <c r="M6" s="218" t="s">
        <v>296</v>
      </c>
      <c r="N6" s="219"/>
      <c r="O6" s="219"/>
      <c r="P6" s="219"/>
      <c r="Q6" s="219"/>
      <c r="R6" s="219"/>
      <c r="S6" s="219"/>
      <c r="T6" s="219"/>
      <c r="U6" s="219"/>
      <c r="V6" s="219"/>
      <c r="W6" s="219"/>
      <c r="X6" s="219"/>
      <c r="Y6" s="219"/>
      <c r="Z6" s="219"/>
      <c r="AA6" s="219"/>
      <c r="AB6" s="220"/>
    </row>
    <row r="7" spans="1:28" ht="34.5" customHeight="1">
      <c r="A7" s="209"/>
      <c r="B7" s="213"/>
      <c r="C7" s="203"/>
      <c r="D7" s="203"/>
      <c r="E7" s="203"/>
      <c r="F7" s="203"/>
      <c r="G7" s="203"/>
      <c r="H7" s="203"/>
      <c r="I7" s="203"/>
      <c r="J7" s="203"/>
      <c r="K7" s="203"/>
      <c r="L7" s="203"/>
      <c r="M7" s="228">
        <v>15</v>
      </c>
      <c r="N7" s="228"/>
      <c r="O7" s="200">
        <v>20</v>
      </c>
      <c r="P7" s="200"/>
      <c r="Q7" s="200">
        <v>15</v>
      </c>
      <c r="R7" s="200"/>
      <c r="S7" s="200">
        <v>20</v>
      </c>
      <c r="T7" s="200"/>
      <c r="U7" s="200">
        <v>15</v>
      </c>
      <c r="V7" s="200"/>
      <c r="W7" s="200">
        <v>18</v>
      </c>
      <c r="X7" s="200"/>
      <c r="Y7" s="200">
        <v>13</v>
      </c>
      <c r="Z7" s="200"/>
      <c r="AA7" s="200">
        <v>15</v>
      </c>
      <c r="AB7" s="200"/>
    </row>
    <row r="8" spans="1:28" ht="31.5" customHeight="1">
      <c r="A8" s="210"/>
      <c r="B8" s="214"/>
      <c r="C8" s="203"/>
      <c r="D8" s="203"/>
      <c r="E8" s="203"/>
      <c r="F8" s="203"/>
      <c r="G8" s="203"/>
      <c r="H8" s="203"/>
      <c r="I8" s="203"/>
      <c r="J8" s="203"/>
      <c r="K8" s="203"/>
      <c r="L8" s="203"/>
      <c r="M8" s="228">
        <v>3</v>
      </c>
      <c r="N8" s="228"/>
      <c r="O8" s="221">
        <v>4</v>
      </c>
      <c r="P8" s="221"/>
      <c r="Q8" s="200">
        <v>3</v>
      </c>
      <c r="R8" s="200"/>
      <c r="S8" s="221">
        <v>4</v>
      </c>
      <c r="T8" s="221"/>
      <c r="U8" s="200">
        <v>3</v>
      </c>
      <c r="V8" s="200"/>
      <c r="W8" s="200">
        <v>3.6</v>
      </c>
      <c r="X8" s="200"/>
      <c r="Y8" s="200">
        <v>2.6</v>
      </c>
      <c r="Z8" s="200"/>
      <c r="AA8" s="200">
        <v>3</v>
      </c>
      <c r="AB8" s="200"/>
    </row>
    <row r="9" spans="1:28" ht="18">
      <c r="A9" s="8">
        <v>1</v>
      </c>
      <c r="B9" s="9">
        <v>2</v>
      </c>
      <c r="C9" s="8">
        <v>3</v>
      </c>
      <c r="D9" s="9">
        <v>4</v>
      </c>
      <c r="E9" s="8">
        <v>5</v>
      </c>
      <c r="F9" s="8">
        <v>6</v>
      </c>
      <c r="G9" s="9">
        <v>7</v>
      </c>
      <c r="H9" s="8">
        <v>8</v>
      </c>
      <c r="I9" s="8">
        <v>9</v>
      </c>
      <c r="J9" s="9">
        <v>10</v>
      </c>
      <c r="K9" s="8">
        <v>11</v>
      </c>
      <c r="L9" s="9">
        <v>12</v>
      </c>
      <c r="M9" s="205">
        <v>13</v>
      </c>
      <c r="N9" s="205"/>
      <c r="O9" s="206">
        <v>14</v>
      </c>
      <c r="P9" s="206"/>
      <c r="Q9" s="205">
        <v>15</v>
      </c>
      <c r="R9" s="205"/>
      <c r="S9" s="206">
        <v>16</v>
      </c>
      <c r="T9" s="206"/>
      <c r="U9" s="205">
        <v>17</v>
      </c>
      <c r="V9" s="205"/>
      <c r="W9" s="206">
        <v>18</v>
      </c>
      <c r="X9" s="206"/>
      <c r="Y9" s="205">
        <v>19</v>
      </c>
      <c r="Z9" s="205"/>
      <c r="AA9" s="206">
        <v>20</v>
      </c>
      <c r="AB9" s="206"/>
    </row>
    <row r="10" spans="1:106" s="3" customFormat="1" ht="26.25" customHeight="1">
      <c r="A10" s="10" t="s">
        <v>115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1"/>
      <c r="N10" s="10"/>
      <c r="O10" s="11"/>
      <c r="P10" s="10"/>
      <c r="Q10" s="11"/>
      <c r="R10" s="10"/>
      <c r="S10" s="11"/>
      <c r="T10" s="10"/>
      <c r="U10" s="11"/>
      <c r="V10" s="10"/>
      <c r="W10" s="11"/>
      <c r="X10" s="10"/>
      <c r="Y10" s="10"/>
      <c r="Z10" s="10"/>
      <c r="AA10" s="10"/>
      <c r="AB10" s="10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</row>
    <row r="11" spans="1:106" s="3" customFormat="1" ht="26.25" customHeight="1">
      <c r="A11" s="10" t="s">
        <v>38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1"/>
      <c r="N11" s="10"/>
      <c r="O11" s="11"/>
      <c r="P11" s="10"/>
      <c r="Q11" s="11"/>
      <c r="R11" s="10"/>
      <c r="S11" s="11"/>
      <c r="T11" s="10"/>
      <c r="U11" s="11"/>
      <c r="V11" s="10"/>
      <c r="W11" s="11"/>
      <c r="X11" s="10"/>
      <c r="Y11" s="10"/>
      <c r="Z11" s="10"/>
      <c r="AA11" s="10"/>
      <c r="AB11" s="10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</row>
    <row r="12" spans="1:28" s="5" customFormat="1" ht="36">
      <c r="A12" s="14" t="s">
        <v>211</v>
      </c>
      <c r="B12" s="75" t="s">
        <v>88</v>
      </c>
      <c r="C12" s="74" t="s">
        <v>297</v>
      </c>
      <c r="D12" s="74"/>
      <c r="E12" s="74">
        <f>F12/30</f>
        <v>4</v>
      </c>
      <c r="F12" s="86">
        <v>120</v>
      </c>
      <c r="G12" s="74">
        <f>N12+P12+R12+T12+V12+X12+Z12+AB12</f>
        <v>14</v>
      </c>
      <c r="H12" s="74">
        <f>G12-K12-I12-J12</f>
        <v>4</v>
      </c>
      <c r="I12" s="74">
        <v>10</v>
      </c>
      <c r="J12" s="74">
        <v>0</v>
      </c>
      <c r="K12" s="74">
        <v>0</v>
      </c>
      <c r="L12" s="74">
        <f aca="true" t="shared" si="0" ref="L12:L20">F12-G12</f>
        <v>106</v>
      </c>
      <c r="M12" s="74">
        <v>5</v>
      </c>
      <c r="N12" s="74">
        <v>14</v>
      </c>
      <c r="O12" s="74"/>
      <c r="P12" s="74">
        <f aca="true" t="shared" si="1" ref="P12:P23">O12*$O$8</f>
        <v>0</v>
      </c>
      <c r="Q12" s="74"/>
      <c r="R12" s="74">
        <f aca="true" t="shared" si="2" ref="R12:R19">Q12*$Q$8</f>
        <v>0</v>
      </c>
      <c r="S12" s="74"/>
      <c r="T12" s="74">
        <f aca="true" t="shared" si="3" ref="T12:T23">S12*$S$8</f>
        <v>0</v>
      </c>
      <c r="U12" s="74"/>
      <c r="V12" s="74">
        <f aca="true" t="shared" si="4" ref="V12:V20">U12*$U$8</f>
        <v>0</v>
      </c>
      <c r="W12" s="74"/>
      <c r="X12" s="74">
        <f aca="true" t="shared" si="5" ref="X12:X20">W12*$W$8</f>
        <v>0</v>
      </c>
      <c r="Y12" s="74"/>
      <c r="Z12" s="74">
        <f>Y12*$Y$8</f>
        <v>0</v>
      </c>
      <c r="AA12" s="74"/>
      <c r="AB12" s="74">
        <f aca="true" t="shared" si="6" ref="AB12:AB20">AA12*$AA$8</f>
        <v>0</v>
      </c>
    </row>
    <row r="13" spans="1:28" s="5" customFormat="1" ht="36">
      <c r="A13" s="14" t="s">
        <v>212</v>
      </c>
      <c r="B13" s="75" t="s">
        <v>89</v>
      </c>
      <c r="C13" s="91" t="s">
        <v>301</v>
      </c>
      <c r="D13" s="74"/>
      <c r="E13" s="74">
        <f aca="true" t="shared" si="7" ref="E13:E23">F13/30</f>
        <v>6</v>
      </c>
      <c r="F13" s="86">
        <v>180</v>
      </c>
      <c r="G13" s="74">
        <f aca="true" t="shared" si="8" ref="G13:G23">N13+P13+R13+T13+V13+X13+Z13+AB13</f>
        <v>22</v>
      </c>
      <c r="H13" s="74">
        <f aca="true" t="shared" si="9" ref="H13:H23">G13-K13-I13-J13</f>
        <v>4</v>
      </c>
      <c r="I13" s="74">
        <v>18</v>
      </c>
      <c r="J13" s="74">
        <v>0</v>
      </c>
      <c r="K13" s="74">
        <v>0</v>
      </c>
      <c r="L13" s="74">
        <f t="shared" si="0"/>
        <v>158</v>
      </c>
      <c r="M13" s="74"/>
      <c r="N13" s="74">
        <f aca="true" t="shared" si="10" ref="N13:N23">M13*$M$8</f>
        <v>0</v>
      </c>
      <c r="O13" s="74"/>
      <c r="P13" s="74">
        <f t="shared" si="1"/>
        <v>0</v>
      </c>
      <c r="Q13" s="74">
        <v>2</v>
      </c>
      <c r="R13" s="74">
        <f>Q13*$Q$8</f>
        <v>6</v>
      </c>
      <c r="S13" s="74">
        <v>4</v>
      </c>
      <c r="T13" s="74">
        <f t="shared" si="3"/>
        <v>16</v>
      </c>
      <c r="U13" s="74"/>
      <c r="V13" s="74">
        <f t="shared" si="4"/>
        <v>0</v>
      </c>
      <c r="W13" s="74"/>
      <c r="X13" s="74">
        <f t="shared" si="5"/>
        <v>0</v>
      </c>
      <c r="Y13" s="74"/>
      <c r="Z13" s="74">
        <f aca="true" t="shared" si="11" ref="Z13:Z20">Y13*$Y$8</f>
        <v>0</v>
      </c>
      <c r="AA13" s="74"/>
      <c r="AB13" s="74">
        <f t="shared" si="6"/>
        <v>0</v>
      </c>
    </row>
    <row r="14" spans="1:28" s="5" customFormat="1" ht="18">
      <c r="A14" s="14" t="s">
        <v>213</v>
      </c>
      <c r="B14" s="75" t="s">
        <v>147</v>
      </c>
      <c r="C14" s="91" t="s">
        <v>302</v>
      </c>
      <c r="D14" s="74"/>
      <c r="E14" s="74">
        <f t="shared" si="7"/>
        <v>6</v>
      </c>
      <c r="F14" s="86">
        <v>180</v>
      </c>
      <c r="G14" s="74">
        <f t="shared" si="8"/>
        <v>20</v>
      </c>
      <c r="H14" s="74">
        <f t="shared" si="9"/>
        <v>2</v>
      </c>
      <c r="I14" s="74">
        <v>0</v>
      </c>
      <c r="J14" s="74">
        <v>2</v>
      </c>
      <c r="K14" s="74">
        <v>16</v>
      </c>
      <c r="L14" s="74">
        <f t="shared" si="0"/>
        <v>160</v>
      </c>
      <c r="M14" s="74">
        <v>3</v>
      </c>
      <c r="N14" s="74">
        <v>8</v>
      </c>
      <c r="O14" s="74">
        <v>3</v>
      </c>
      <c r="P14" s="74">
        <f t="shared" si="1"/>
        <v>12</v>
      </c>
      <c r="Q14" s="74"/>
      <c r="R14" s="74">
        <f t="shared" si="2"/>
        <v>0</v>
      </c>
      <c r="S14" s="74"/>
      <c r="T14" s="74">
        <f t="shared" si="3"/>
        <v>0</v>
      </c>
      <c r="U14" s="74"/>
      <c r="V14" s="74">
        <f t="shared" si="4"/>
        <v>0</v>
      </c>
      <c r="W14" s="74"/>
      <c r="X14" s="74">
        <f t="shared" si="5"/>
        <v>0</v>
      </c>
      <c r="Y14" s="74"/>
      <c r="Z14" s="74">
        <f t="shared" si="11"/>
        <v>0</v>
      </c>
      <c r="AA14" s="74"/>
      <c r="AB14" s="74">
        <f t="shared" si="6"/>
        <v>0</v>
      </c>
    </row>
    <row r="15" spans="1:28" s="5" customFormat="1" ht="18">
      <c r="A15" s="14" t="s">
        <v>214</v>
      </c>
      <c r="B15" s="75" t="s">
        <v>90</v>
      </c>
      <c r="C15" s="74" t="s">
        <v>297</v>
      </c>
      <c r="D15" s="74"/>
      <c r="E15" s="74">
        <f t="shared" si="7"/>
        <v>4</v>
      </c>
      <c r="F15" s="86">
        <v>120</v>
      </c>
      <c r="G15" s="74">
        <f t="shared" si="8"/>
        <v>12</v>
      </c>
      <c r="H15" s="74">
        <f t="shared" si="9"/>
        <v>10</v>
      </c>
      <c r="I15" s="74">
        <v>0</v>
      </c>
      <c r="J15" s="74">
        <v>2</v>
      </c>
      <c r="K15" s="74">
        <v>0</v>
      </c>
      <c r="L15" s="74">
        <f t="shared" si="0"/>
        <v>108</v>
      </c>
      <c r="M15" s="74">
        <v>4</v>
      </c>
      <c r="N15" s="74">
        <f t="shared" si="10"/>
        <v>12</v>
      </c>
      <c r="O15" s="74"/>
      <c r="P15" s="74">
        <f t="shared" si="1"/>
        <v>0</v>
      </c>
      <c r="Q15" s="74"/>
      <c r="R15" s="74">
        <f t="shared" si="2"/>
        <v>0</v>
      </c>
      <c r="S15" s="74"/>
      <c r="T15" s="74">
        <f t="shared" si="3"/>
        <v>0</v>
      </c>
      <c r="U15" s="74"/>
      <c r="V15" s="74">
        <f t="shared" si="4"/>
        <v>0</v>
      </c>
      <c r="W15" s="74"/>
      <c r="X15" s="74">
        <f t="shared" si="5"/>
        <v>0</v>
      </c>
      <c r="Y15" s="74"/>
      <c r="Z15" s="74">
        <f t="shared" si="11"/>
        <v>0</v>
      </c>
      <c r="AA15" s="74"/>
      <c r="AB15" s="74">
        <f t="shared" si="6"/>
        <v>0</v>
      </c>
    </row>
    <row r="16" spans="1:28" s="5" customFormat="1" ht="18">
      <c r="A16" s="14" t="s">
        <v>215</v>
      </c>
      <c r="B16" s="75" t="s">
        <v>139</v>
      </c>
      <c r="C16" s="74"/>
      <c r="D16" s="74" t="s">
        <v>297</v>
      </c>
      <c r="E16" s="74">
        <f t="shared" si="7"/>
        <v>4</v>
      </c>
      <c r="F16" s="86">
        <v>120</v>
      </c>
      <c r="G16" s="74">
        <f t="shared" si="8"/>
        <v>12</v>
      </c>
      <c r="H16" s="74">
        <f t="shared" si="9"/>
        <v>4</v>
      </c>
      <c r="I16" s="74">
        <v>4</v>
      </c>
      <c r="J16" s="74">
        <v>4</v>
      </c>
      <c r="K16" s="74">
        <v>0</v>
      </c>
      <c r="L16" s="74">
        <f t="shared" si="0"/>
        <v>108</v>
      </c>
      <c r="M16" s="74">
        <v>4</v>
      </c>
      <c r="N16" s="74">
        <f t="shared" si="10"/>
        <v>12</v>
      </c>
      <c r="O16" s="74"/>
      <c r="P16" s="74">
        <f t="shared" si="1"/>
        <v>0</v>
      </c>
      <c r="Q16" s="74"/>
      <c r="R16" s="74">
        <f t="shared" si="2"/>
        <v>0</v>
      </c>
      <c r="S16" s="74"/>
      <c r="T16" s="74">
        <f t="shared" si="3"/>
        <v>0</v>
      </c>
      <c r="U16" s="74"/>
      <c r="V16" s="74">
        <f t="shared" si="4"/>
        <v>0</v>
      </c>
      <c r="W16" s="74"/>
      <c r="X16" s="74">
        <f t="shared" si="5"/>
        <v>0</v>
      </c>
      <c r="Y16" s="74"/>
      <c r="Z16" s="74">
        <f t="shared" si="11"/>
        <v>0</v>
      </c>
      <c r="AA16" s="74"/>
      <c r="AB16" s="74">
        <f t="shared" si="6"/>
        <v>0</v>
      </c>
    </row>
    <row r="17" spans="1:28" s="5" customFormat="1" ht="36">
      <c r="A17" s="14" t="s">
        <v>216</v>
      </c>
      <c r="B17" s="75" t="s">
        <v>141</v>
      </c>
      <c r="C17" s="74"/>
      <c r="D17" s="74">
        <v>2</v>
      </c>
      <c r="E17" s="74">
        <f t="shared" si="7"/>
        <v>4</v>
      </c>
      <c r="F17" s="86">
        <v>120</v>
      </c>
      <c r="G17" s="74">
        <f t="shared" si="8"/>
        <v>16</v>
      </c>
      <c r="H17" s="74">
        <f t="shared" si="9"/>
        <v>8</v>
      </c>
      <c r="I17" s="74">
        <v>4</v>
      </c>
      <c r="J17" s="74">
        <v>4</v>
      </c>
      <c r="K17" s="74">
        <v>0</v>
      </c>
      <c r="L17" s="74">
        <f t="shared" si="0"/>
        <v>104</v>
      </c>
      <c r="M17" s="74"/>
      <c r="N17" s="74">
        <f t="shared" si="10"/>
        <v>0</v>
      </c>
      <c r="O17" s="74">
        <v>4</v>
      </c>
      <c r="P17" s="74">
        <f t="shared" si="1"/>
        <v>16</v>
      </c>
      <c r="Q17" s="74"/>
      <c r="R17" s="74">
        <f t="shared" si="2"/>
        <v>0</v>
      </c>
      <c r="S17" s="74"/>
      <c r="T17" s="74">
        <f t="shared" si="3"/>
        <v>0</v>
      </c>
      <c r="U17" s="74"/>
      <c r="V17" s="74">
        <f t="shared" si="4"/>
        <v>0</v>
      </c>
      <c r="W17" s="74"/>
      <c r="X17" s="74">
        <f t="shared" si="5"/>
        <v>0</v>
      </c>
      <c r="Y17" s="74"/>
      <c r="Z17" s="74">
        <f t="shared" si="11"/>
        <v>0</v>
      </c>
      <c r="AA17" s="74"/>
      <c r="AB17" s="74">
        <f t="shared" si="6"/>
        <v>0</v>
      </c>
    </row>
    <row r="18" spans="1:28" s="5" customFormat="1" ht="36">
      <c r="A18" s="14" t="s">
        <v>217</v>
      </c>
      <c r="B18" s="75" t="s">
        <v>95</v>
      </c>
      <c r="C18" s="74">
        <v>2</v>
      </c>
      <c r="D18" s="74"/>
      <c r="E18" s="74">
        <f t="shared" si="7"/>
        <v>4</v>
      </c>
      <c r="F18" s="86">
        <v>120</v>
      </c>
      <c r="G18" s="74">
        <f t="shared" si="8"/>
        <v>12</v>
      </c>
      <c r="H18" s="74">
        <f t="shared" si="9"/>
        <v>6</v>
      </c>
      <c r="I18" s="74">
        <v>0</v>
      </c>
      <c r="J18" s="74">
        <v>6</v>
      </c>
      <c r="K18" s="74">
        <v>0</v>
      </c>
      <c r="L18" s="74">
        <f t="shared" si="0"/>
        <v>108</v>
      </c>
      <c r="M18" s="74"/>
      <c r="N18" s="74">
        <f t="shared" si="10"/>
        <v>0</v>
      </c>
      <c r="O18" s="74">
        <v>3</v>
      </c>
      <c r="P18" s="74">
        <f t="shared" si="1"/>
        <v>12</v>
      </c>
      <c r="Q18" s="74"/>
      <c r="R18" s="74">
        <f t="shared" si="2"/>
        <v>0</v>
      </c>
      <c r="S18" s="74"/>
      <c r="T18" s="74">
        <f t="shared" si="3"/>
        <v>0</v>
      </c>
      <c r="U18" s="74"/>
      <c r="V18" s="74">
        <f t="shared" si="4"/>
        <v>0</v>
      </c>
      <c r="W18" s="74"/>
      <c r="X18" s="74">
        <f t="shared" si="5"/>
        <v>0</v>
      </c>
      <c r="Y18" s="74"/>
      <c r="Z18" s="74">
        <f t="shared" si="11"/>
        <v>0</v>
      </c>
      <c r="AA18" s="74"/>
      <c r="AB18" s="74">
        <f t="shared" si="6"/>
        <v>0</v>
      </c>
    </row>
    <row r="19" spans="1:28" s="5" customFormat="1" ht="18">
      <c r="A19" s="14" t="s">
        <v>218</v>
      </c>
      <c r="B19" s="75" t="s">
        <v>146</v>
      </c>
      <c r="C19" s="91">
        <v>2</v>
      </c>
      <c r="D19" s="74"/>
      <c r="E19" s="74">
        <f t="shared" si="7"/>
        <v>5</v>
      </c>
      <c r="F19" s="86">
        <v>150</v>
      </c>
      <c r="G19" s="74">
        <f t="shared" si="8"/>
        <v>16</v>
      </c>
      <c r="H19" s="74">
        <f t="shared" si="9"/>
        <v>4</v>
      </c>
      <c r="I19" s="74">
        <v>12</v>
      </c>
      <c r="J19" s="74">
        <v>0</v>
      </c>
      <c r="K19" s="74">
        <v>0</v>
      </c>
      <c r="L19" s="74">
        <f t="shared" si="0"/>
        <v>134</v>
      </c>
      <c r="M19" s="74"/>
      <c r="N19" s="74">
        <f t="shared" si="10"/>
        <v>0</v>
      </c>
      <c r="O19" s="74">
        <v>4</v>
      </c>
      <c r="P19" s="74">
        <f t="shared" si="1"/>
        <v>16</v>
      </c>
      <c r="Q19" s="74"/>
      <c r="R19" s="74">
        <f t="shared" si="2"/>
        <v>0</v>
      </c>
      <c r="S19" s="74"/>
      <c r="T19" s="74">
        <f t="shared" si="3"/>
        <v>0</v>
      </c>
      <c r="U19" s="74"/>
      <c r="V19" s="74">
        <f t="shared" si="4"/>
        <v>0</v>
      </c>
      <c r="W19" s="74"/>
      <c r="X19" s="74">
        <f t="shared" si="5"/>
        <v>0</v>
      </c>
      <c r="Y19" s="74"/>
      <c r="Z19" s="74">
        <f t="shared" si="11"/>
        <v>0</v>
      </c>
      <c r="AA19" s="74"/>
      <c r="AB19" s="74">
        <f t="shared" si="6"/>
        <v>0</v>
      </c>
    </row>
    <row r="20" spans="1:28" s="5" customFormat="1" ht="18">
      <c r="A20" s="14" t="s">
        <v>219</v>
      </c>
      <c r="B20" s="75" t="s">
        <v>140</v>
      </c>
      <c r="C20" s="74"/>
      <c r="D20" s="74">
        <v>2</v>
      </c>
      <c r="E20" s="74">
        <f t="shared" si="7"/>
        <v>4</v>
      </c>
      <c r="F20" s="86">
        <v>120</v>
      </c>
      <c r="G20" s="74">
        <f t="shared" si="8"/>
        <v>12</v>
      </c>
      <c r="H20" s="74">
        <f t="shared" si="9"/>
        <v>8</v>
      </c>
      <c r="I20" s="74">
        <v>0</v>
      </c>
      <c r="J20" s="74">
        <v>4</v>
      </c>
      <c r="K20" s="74">
        <v>0</v>
      </c>
      <c r="L20" s="74">
        <f t="shared" si="0"/>
        <v>108</v>
      </c>
      <c r="M20" s="74"/>
      <c r="N20" s="74">
        <f t="shared" si="10"/>
        <v>0</v>
      </c>
      <c r="O20" s="74">
        <v>3</v>
      </c>
      <c r="P20" s="74">
        <f t="shared" si="1"/>
        <v>12</v>
      </c>
      <c r="Q20" s="74"/>
      <c r="R20" s="74">
        <f>Q20*$Q$8</f>
        <v>0</v>
      </c>
      <c r="S20" s="74"/>
      <c r="T20" s="74">
        <f t="shared" si="3"/>
        <v>0</v>
      </c>
      <c r="U20" s="74"/>
      <c r="V20" s="74">
        <f t="shared" si="4"/>
        <v>0</v>
      </c>
      <c r="W20" s="74"/>
      <c r="X20" s="74">
        <f t="shared" si="5"/>
        <v>0</v>
      </c>
      <c r="Y20" s="74"/>
      <c r="Z20" s="74">
        <f t="shared" si="11"/>
        <v>0</v>
      </c>
      <c r="AA20" s="74"/>
      <c r="AB20" s="74">
        <f t="shared" si="6"/>
        <v>0</v>
      </c>
    </row>
    <row r="21" spans="1:28" s="5" customFormat="1" ht="18">
      <c r="A21" s="14" t="s">
        <v>220</v>
      </c>
      <c r="B21" s="75" t="s">
        <v>92</v>
      </c>
      <c r="C21" s="74" t="s">
        <v>298</v>
      </c>
      <c r="D21" s="74"/>
      <c r="E21" s="74">
        <f t="shared" si="7"/>
        <v>4</v>
      </c>
      <c r="F21" s="86">
        <v>120</v>
      </c>
      <c r="G21" s="74">
        <f t="shared" si="8"/>
        <v>14</v>
      </c>
      <c r="H21" s="74">
        <f t="shared" si="9"/>
        <v>6</v>
      </c>
      <c r="I21" s="74">
        <v>2</v>
      </c>
      <c r="J21" s="74">
        <v>6</v>
      </c>
      <c r="K21" s="74">
        <v>0</v>
      </c>
      <c r="L21" s="74">
        <f>F21-G21</f>
        <v>106</v>
      </c>
      <c r="M21" s="79"/>
      <c r="N21" s="74">
        <f t="shared" si="10"/>
        <v>0</v>
      </c>
      <c r="O21" s="79"/>
      <c r="P21" s="74">
        <f t="shared" si="1"/>
        <v>0</v>
      </c>
      <c r="Q21" s="79">
        <v>5</v>
      </c>
      <c r="R21" s="74">
        <v>14</v>
      </c>
      <c r="S21" s="79"/>
      <c r="T21" s="74">
        <f t="shared" si="3"/>
        <v>0</v>
      </c>
      <c r="U21" s="79"/>
      <c r="V21" s="74">
        <f>U21*$U$8</f>
        <v>0</v>
      </c>
      <c r="W21" s="79"/>
      <c r="X21" s="74">
        <f>W21*$W$8</f>
        <v>0</v>
      </c>
      <c r="Y21" s="79"/>
      <c r="Z21" s="74">
        <f>Y21*$Y$8</f>
        <v>0</v>
      </c>
      <c r="AA21" s="79"/>
      <c r="AB21" s="74">
        <f>AA21*$AA$8</f>
        <v>0</v>
      </c>
    </row>
    <row r="22" spans="1:28" ht="18">
      <c r="A22" s="12" t="s">
        <v>221</v>
      </c>
      <c r="B22" s="75" t="s">
        <v>91</v>
      </c>
      <c r="C22" s="72"/>
      <c r="D22" s="72" t="s">
        <v>298</v>
      </c>
      <c r="E22" s="72">
        <f t="shared" si="7"/>
        <v>4</v>
      </c>
      <c r="F22" s="73">
        <v>120</v>
      </c>
      <c r="G22" s="72">
        <f t="shared" si="8"/>
        <v>12</v>
      </c>
      <c r="H22" s="72">
        <f t="shared" si="9"/>
        <v>6</v>
      </c>
      <c r="I22" s="72">
        <v>2</v>
      </c>
      <c r="J22" s="72">
        <v>4</v>
      </c>
      <c r="K22" s="72">
        <v>0</v>
      </c>
      <c r="L22" s="72">
        <f>F22-G22</f>
        <v>108</v>
      </c>
      <c r="M22" s="79"/>
      <c r="N22" s="74">
        <f t="shared" si="10"/>
        <v>0</v>
      </c>
      <c r="O22" s="79"/>
      <c r="P22" s="74">
        <f t="shared" si="1"/>
        <v>0</v>
      </c>
      <c r="Q22" s="79">
        <v>4</v>
      </c>
      <c r="R22" s="74">
        <f>Q22*$Q$8</f>
        <v>12</v>
      </c>
      <c r="S22" s="79"/>
      <c r="T22" s="74">
        <f t="shared" si="3"/>
        <v>0</v>
      </c>
      <c r="U22" s="79"/>
      <c r="V22" s="72">
        <f>U22*$U$8</f>
        <v>0</v>
      </c>
      <c r="W22" s="79"/>
      <c r="X22" s="72">
        <f>W22*$W$8</f>
        <v>0</v>
      </c>
      <c r="Y22" s="80"/>
      <c r="Z22" s="72">
        <f>Y22*$Y$8</f>
        <v>0</v>
      </c>
      <c r="AA22" s="80"/>
      <c r="AB22" s="72">
        <f>AA22*$AA$8</f>
        <v>0</v>
      </c>
    </row>
    <row r="23" spans="1:28" ht="18">
      <c r="A23" s="14" t="s">
        <v>222</v>
      </c>
      <c r="B23" s="75" t="s">
        <v>93</v>
      </c>
      <c r="C23" s="72"/>
      <c r="D23" s="72" t="s">
        <v>297</v>
      </c>
      <c r="E23" s="72">
        <f t="shared" si="7"/>
        <v>4</v>
      </c>
      <c r="F23" s="73">
        <v>120</v>
      </c>
      <c r="G23" s="72">
        <f t="shared" si="8"/>
        <v>12</v>
      </c>
      <c r="H23" s="72">
        <f t="shared" si="9"/>
        <v>8</v>
      </c>
      <c r="I23" s="72">
        <v>0</v>
      </c>
      <c r="J23" s="72">
        <v>4</v>
      </c>
      <c r="K23" s="72">
        <v>0</v>
      </c>
      <c r="L23" s="72">
        <f>F23-G23</f>
        <v>108</v>
      </c>
      <c r="M23" s="79">
        <v>4</v>
      </c>
      <c r="N23" s="74">
        <f t="shared" si="10"/>
        <v>12</v>
      </c>
      <c r="O23" s="79"/>
      <c r="P23" s="74">
        <f t="shared" si="1"/>
        <v>0</v>
      </c>
      <c r="Q23" s="79"/>
      <c r="R23" s="74">
        <f>Q23*$Q$8</f>
        <v>0</v>
      </c>
      <c r="S23" s="79"/>
      <c r="T23" s="74">
        <f t="shared" si="3"/>
        <v>0</v>
      </c>
      <c r="U23" s="79"/>
      <c r="V23" s="72">
        <f>U23*$U$8</f>
        <v>0</v>
      </c>
      <c r="W23" s="79"/>
      <c r="X23" s="72">
        <f>W23*$W$8</f>
        <v>0</v>
      </c>
      <c r="Y23" s="80"/>
      <c r="Z23" s="72">
        <f>Y23*$Y$8</f>
        <v>0</v>
      </c>
      <c r="AA23" s="80"/>
      <c r="AB23" s="72">
        <f>AA23*$AA$8</f>
        <v>0</v>
      </c>
    </row>
    <row r="24" spans="1:28" ht="36">
      <c r="A24" s="18"/>
      <c r="B24" s="22" t="s">
        <v>39</v>
      </c>
      <c r="C24" s="81"/>
      <c r="D24" s="81"/>
      <c r="E24" s="82">
        <f aca="true" t="shared" si="12" ref="E24:AB24">SUM(E12:E23)</f>
        <v>53</v>
      </c>
      <c r="F24" s="82">
        <f t="shared" si="12"/>
        <v>1590</v>
      </c>
      <c r="G24" s="82">
        <f t="shared" si="12"/>
        <v>174</v>
      </c>
      <c r="H24" s="82">
        <f t="shared" si="12"/>
        <v>70</v>
      </c>
      <c r="I24" s="82">
        <f t="shared" si="12"/>
        <v>52</v>
      </c>
      <c r="J24" s="82">
        <f t="shared" si="12"/>
        <v>36</v>
      </c>
      <c r="K24" s="82">
        <f t="shared" si="12"/>
        <v>16</v>
      </c>
      <c r="L24" s="82">
        <f t="shared" si="12"/>
        <v>1416</v>
      </c>
      <c r="M24" s="82">
        <f t="shared" si="12"/>
        <v>20</v>
      </c>
      <c r="N24" s="82">
        <f t="shared" si="12"/>
        <v>58</v>
      </c>
      <c r="O24" s="82">
        <f t="shared" si="12"/>
        <v>17</v>
      </c>
      <c r="P24" s="82">
        <f t="shared" si="12"/>
        <v>68</v>
      </c>
      <c r="Q24" s="82">
        <f t="shared" si="12"/>
        <v>11</v>
      </c>
      <c r="R24" s="82">
        <f t="shared" si="12"/>
        <v>32</v>
      </c>
      <c r="S24" s="82">
        <f t="shared" si="12"/>
        <v>4</v>
      </c>
      <c r="T24" s="82">
        <f t="shared" si="12"/>
        <v>16</v>
      </c>
      <c r="U24" s="82">
        <f t="shared" si="12"/>
        <v>0</v>
      </c>
      <c r="V24" s="82">
        <f t="shared" si="12"/>
        <v>0</v>
      </c>
      <c r="W24" s="82">
        <f t="shared" si="12"/>
        <v>0</v>
      </c>
      <c r="X24" s="82">
        <f t="shared" si="12"/>
        <v>0</v>
      </c>
      <c r="Y24" s="82">
        <f t="shared" si="12"/>
        <v>0</v>
      </c>
      <c r="Z24" s="82">
        <f t="shared" si="12"/>
        <v>0</v>
      </c>
      <c r="AA24" s="82">
        <f t="shared" si="12"/>
        <v>0</v>
      </c>
      <c r="AB24" s="82">
        <f t="shared" si="12"/>
        <v>0</v>
      </c>
    </row>
    <row r="25" spans="1:28" ht="18">
      <c r="A25" s="10" t="s">
        <v>105</v>
      </c>
      <c r="B25" s="10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1"/>
      <c r="N25" s="12"/>
      <c r="O25" s="14"/>
      <c r="P25" s="12"/>
      <c r="Q25" s="14"/>
      <c r="R25" s="12"/>
      <c r="S25" s="14"/>
      <c r="T25" s="12"/>
      <c r="U25" s="14"/>
      <c r="V25" s="12"/>
      <c r="W25" s="14"/>
      <c r="X25" s="12"/>
      <c r="Y25" s="7"/>
      <c r="Z25" s="7"/>
      <c r="AA25" s="7"/>
      <c r="AB25" s="7"/>
    </row>
    <row r="26" spans="1:28" s="5" customFormat="1" ht="18">
      <c r="A26" s="14" t="s">
        <v>223</v>
      </c>
      <c r="B26" s="75" t="s">
        <v>151</v>
      </c>
      <c r="C26" s="91" t="s">
        <v>297</v>
      </c>
      <c r="D26" s="74"/>
      <c r="E26" s="74">
        <f aca="true" t="shared" si="13" ref="E26:E52">F26/30</f>
        <v>6</v>
      </c>
      <c r="F26" s="86">
        <v>180</v>
      </c>
      <c r="G26" s="74">
        <f>N26+P26+R26+T26+V26+X26+Z26+AB26</f>
        <v>18</v>
      </c>
      <c r="H26" s="74">
        <f>G26-K26-J26-I26</f>
        <v>10</v>
      </c>
      <c r="I26" s="74">
        <v>2</v>
      </c>
      <c r="J26" s="74">
        <v>6</v>
      </c>
      <c r="K26" s="74">
        <v>0</v>
      </c>
      <c r="L26" s="74">
        <f aca="true" t="shared" si="14" ref="L26:L45">F26-G26</f>
        <v>162</v>
      </c>
      <c r="M26" s="74">
        <v>6</v>
      </c>
      <c r="N26" s="74">
        <f aca="true" t="shared" si="15" ref="N26:N45">M26*$M$8</f>
        <v>18</v>
      </c>
      <c r="O26" s="74"/>
      <c r="P26" s="74">
        <f aca="true" t="shared" si="16" ref="P26:P45">O26*$O$8</f>
        <v>0</v>
      </c>
      <c r="Q26" s="74"/>
      <c r="R26" s="74">
        <f aca="true" t="shared" si="17" ref="R26:R45">Q26*$Q$8</f>
        <v>0</v>
      </c>
      <c r="S26" s="74"/>
      <c r="T26" s="74">
        <f aca="true" t="shared" si="18" ref="T26:T45">S26*$S$8</f>
        <v>0</v>
      </c>
      <c r="U26" s="74"/>
      <c r="V26" s="74">
        <f aca="true" t="shared" si="19" ref="V26:V45">U26*$U$8</f>
        <v>0</v>
      </c>
      <c r="W26" s="74"/>
      <c r="X26" s="74">
        <f aca="true" t="shared" si="20" ref="X26:X45">W26*$W$8</f>
        <v>0</v>
      </c>
      <c r="Y26" s="74"/>
      <c r="Z26" s="74">
        <f aca="true" t="shared" si="21" ref="Z26:Z45">Y26*$Y$8</f>
        <v>0</v>
      </c>
      <c r="AA26" s="74"/>
      <c r="AB26" s="74">
        <f aca="true" t="shared" si="22" ref="AB26:AB44">AA26*$AA$8</f>
        <v>0</v>
      </c>
    </row>
    <row r="27" spans="1:28" s="5" customFormat="1" ht="18">
      <c r="A27" s="14" t="s">
        <v>230</v>
      </c>
      <c r="B27" s="75" t="s">
        <v>97</v>
      </c>
      <c r="C27" s="74" t="s">
        <v>298</v>
      </c>
      <c r="D27" s="74"/>
      <c r="E27" s="74">
        <f t="shared" si="13"/>
        <v>5</v>
      </c>
      <c r="F27" s="86">
        <v>150</v>
      </c>
      <c r="G27" s="74">
        <f aca="true" t="shared" si="23" ref="G27:G45">N27+P27+R27+T27+V27+X27+Z27+AB27</f>
        <v>14</v>
      </c>
      <c r="H27" s="74">
        <f aca="true" t="shared" si="24" ref="H27:H45">G27-K27-J27-I27</f>
        <v>8</v>
      </c>
      <c r="I27" s="74">
        <v>4</v>
      </c>
      <c r="J27" s="74">
        <v>2</v>
      </c>
      <c r="K27" s="74">
        <v>0</v>
      </c>
      <c r="L27" s="74">
        <f t="shared" si="14"/>
        <v>136</v>
      </c>
      <c r="M27" s="74"/>
      <c r="N27" s="74">
        <f t="shared" si="15"/>
        <v>0</v>
      </c>
      <c r="O27" s="74"/>
      <c r="P27" s="74">
        <f t="shared" si="16"/>
        <v>0</v>
      </c>
      <c r="Q27" s="74">
        <v>5</v>
      </c>
      <c r="R27" s="74">
        <v>14</v>
      </c>
      <c r="S27" s="74"/>
      <c r="T27" s="74">
        <f t="shared" si="18"/>
        <v>0</v>
      </c>
      <c r="U27" s="74"/>
      <c r="V27" s="74">
        <f t="shared" si="19"/>
        <v>0</v>
      </c>
      <c r="W27" s="74"/>
      <c r="X27" s="74">
        <f t="shared" si="20"/>
        <v>0</v>
      </c>
      <c r="Y27" s="74"/>
      <c r="Z27" s="74">
        <f t="shared" si="21"/>
        <v>0</v>
      </c>
      <c r="AA27" s="74"/>
      <c r="AB27" s="74">
        <f t="shared" si="22"/>
        <v>0</v>
      </c>
    </row>
    <row r="28" spans="1:28" s="5" customFormat="1" ht="18">
      <c r="A28" s="14" t="s">
        <v>224</v>
      </c>
      <c r="B28" s="75" t="s">
        <v>154</v>
      </c>
      <c r="C28" s="91" t="s">
        <v>301</v>
      </c>
      <c r="D28" s="74"/>
      <c r="E28" s="74">
        <f t="shared" si="13"/>
        <v>6</v>
      </c>
      <c r="F28" s="86">
        <v>180</v>
      </c>
      <c r="G28" s="74">
        <f t="shared" si="23"/>
        <v>20</v>
      </c>
      <c r="H28" s="74">
        <f t="shared" si="24"/>
        <v>12</v>
      </c>
      <c r="I28" s="74">
        <v>4</v>
      </c>
      <c r="J28" s="74">
        <v>4</v>
      </c>
      <c r="K28" s="74">
        <v>0</v>
      </c>
      <c r="L28" s="74">
        <f t="shared" si="14"/>
        <v>160</v>
      </c>
      <c r="M28" s="74"/>
      <c r="N28" s="74">
        <f t="shared" si="15"/>
        <v>0</v>
      </c>
      <c r="O28" s="74"/>
      <c r="P28" s="74">
        <f t="shared" si="16"/>
        <v>0</v>
      </c>
      <c r="Q28" s="74">
        <v>3</v>
      </c>
      <c r="R28" s="74">
        <v>8</v>
      </c>
      <c r="S28" s="74">
        <v>3</v>
      </c>
      <c r="T28" s="74">
        <f t="shared" si="18"/>
        <v>12</v>
      </c>
      <c r="U28" s="74"/>
      <c r="V28" s="74">
        <f t="shared" si="19"/>
        <v>0</v>
      </c>
      <c r="W28" s="74"/>
      <c r="X28" s="74">
        <f t="shared" si="20"/>
        <v>0</v>
      </c>
      <c r="Y28" s="74"/>
      <c r="Z28" s="74">
        <f t="shared" si="21"/>
        <v>0</v>
      </c>
      <c r="AA28" s="74"/>
      <c r="AB28" s="74">
        <f t="shared" si="22"/>
        <v>0</v>
      </c>
    </row>
    <row r="29" spans="1:28" s="5" customFormat="1" ht="36">
      <c r="A29" s="14" t="s">
        <v>225</v>
      </c>
      <c r="B29" s="75" t="s">
        <v>210</v>
      </c>
      <c r="C29" s="91"/>
      <c r="D29" s="74" t="s">
        <v>298</v>
      </c>
      <c r="E29" s="74">
        <f t="shared" si="13"/>
        <v>4</v>
      </c>
      <c r="F29" s="86">
        <v>120</v>
      </c>
      <c r="G29" s="74">
        <f t="shared" si="23"/>
        <v>12</v>
      </c>
      <c r="H29" s="74">
        <f>G29-K29-I29-J29</f>
        <v>4</v>
      </c>
      <c r="I29" s="74">
        <v>8</v>
      </c>
      <c r="J29" s="74">
        <v>0</v>
      </c>
      <c r="K29" s="74">
        <v>0</v>
      </c>
      <c r="L29" s="74">
        <f t="shared" si="14"/>
        <v>108</v>
      </c>
      <c r="M29" s="74"/>
      <c r="N29" s="74">
        <f t="shared" si="15"/>
        <v>0</v>
      </c>
      <c r="O29" s="74"/>
      <c r="P29" s="74">
        <f t="shared" si="16"/>
        <v>0</v>
      </c>
      <c r="Q29" s="74">
        <v>4</v>
      </c>
      <c r="R29" s="74">
        <f t="shared" si="17"/>
        <v>12</v>
      </c>
      <c r="S29" s="74"/>
      <c r="T29" s="74">
        <f t="shared" si="18"/>
        <v>0</v>
      </c>
      <c r="U29" s="74"/>
      <c r="V29" s="74">
        <f t="shared" si="19"/>
        <v>0</v>
      </c>
      <c r="W29" s="74"/>
      <c r="X29" s="74">
        <f t="shared" si="20"/>
        <v>0</v>
      </c>
      <c r="Y29" s="74"/>
      <c r="Z29" s="74">
        <f t="shared" si="21"/>
        <v>0</v>
      </c>
      <c r="AA29" s="74"/>
      <c r="AB29" s="74">
        <f t="shared" si="22"/>
        <v>0</v>
      </c>
    </row>
    <row r="30" spans="1:28" s="5" customFormat="1" ht="36">
      <c r="A30" s="14" t="s">
        <v>227</v>
      </c>
      <c r="B30" s="75" t="s">
        <v>148</v>
      </c>
      <c r="C30" s="74"/>
      <c r="D30" s="74">
        <v>2</v>
      </c>
      <c r="E30" s="74">
        <f t="shared" si="13"/>
        <v>4</v>
      </c>
      <c r="F30" s="86">
        <v>120</v>
      </c>
      <c r="G30" s="74">
        <f t="shared" si="23"/>
        <v>12</v>
      </c>
      <c r="H30" s="74">
        <f>G30-K30-I30-J30</f>
        <v>10</v>
      </c>
      <c r="I30" s="74">
        <v>0</v>
      </c>
      <c r="J30" s="74">
        <v>2</v>
      </c>
      <c r="K30" s="74">
        <v>0</v>
      </c>
      <c r="L30" s="74">
        <f t="shared" si="14"/>
        <v>108</v>
      </c>
      <c r="M30" s="79"/>
      <c r="N30" s="74">
        <f t="shared" si="15"/>
        <v>0</v>
      </c>
      <c r="O30" s="79">
        <v>3</v>
      </c>
      <c r="P30" s="74">
        <f t="shared" si="16"/>
        <v>12</v>
      </c>
      <c r="Q30" s="79"/>
      <c r="R30" s="74">
        <f t="shared" si="17"/>
        <v>0</v>
      </c>
      <c r="S30" s="79"/>
      <c r="T30" s="74">
        <f t="shared" si="18"/>
        <v>0</v>
      </c>
      <c r="U30" s="79"/>
      <c r="V30" s="74">
        <f t="shared" si="19"/>
        <v>0</v>
      </c>
      <c r="W30" s="79"/>
      <c r="X30" s="74">
        <f t="shared" si="20"/>
        <v>0</v>
      </c>
      <c r="Y30" s="79"/>
      <c r="Z30" s="74">
        <f t="shared" si="21"/>
        <v>0</v>
      </c>
      <c r="AA30" s="79"/>
      <c r="AB30" s="74">
        <f t="shared" si="22"/>
        <v>0</v>
      </c>
    </row>
    <row r="31" spans="1:28" s="5" customFormat="1" ht="18">
      <c r="A31" s="14" t="s">
        <v>226</v>
      </c>
      <c r="B31" s="75" t="s">
        <v>149</v>
      </c>
      <c r="C31" s="74"/>
      <c r="D31" s="74">
        <v>2</v>
      </c>
      <c r="E31" s="74">
        <f t="shared" si="13"/>
        <v>4</v>
      </c>
      <c r="F31" s="86">
        <v>120</v>
      </c>
      <c r="G31" s="74">
        <f t="shared" si="23"/>
        <v>12</v>
      </c>
      <c r="H31" s="74">
        <f>G31-K31-I31-J31</f>
        <v>8</v>
      </c>
      <c r="I31" s="74">
        <v>0</v>
      </c>
      <c r="J31" s="74">
        <v>4</v>
      </c>
      <c r="K31" s="74">
        <v>0</v>
      </c>
      <c r="L31" s="74">
        <f t="shared" si="14"/>
        <v>108</v>
      </c>
      <c r="M31" s="79"/>
      <c r="N31" s="74">
        <f t="shared" si="15"/>
        <v>0</v>
      </c>
      <c r="O31" s="79">
        <v>3</v>
      </c>
      <c r="P31" s="74">
        <f t="shared" si="16"/>
        <v>12</v>
      </c>
      <c r="Q31" s="79"/>
      <c r="R31" s="74">
        <f t="shared" si="17"/>
        <v>0</v>
      </c>
      <c r="S31" s="79"/>
      <c r="T31" s="74">
        <f t="shared" si="18"/>
        <v>0</v>
      </c>
      <c r="U31" s="79"/>
      <c r="V31" s="74">
        <f t="shared" si="19"/>
        <v>0</v>
      </c>
      <c r="W31" s="79"/>
      <c r="X31" s="74">
        <f t="shared" si="20"/>
        <v>0</v>
      </c>
      <c r="Y31" s="79"/>
      <c r="Z31" s="74">
        <f t="shared" si="21"/>
        <v>0</v>
      </c>
      <c r="AA31" s="79"/>
      <c r="AB31" s="74">
        <f t="shared" si="22"/>
        <v>0</v>
      </c>
    </row>
    <row r="32" spans="1:28" s="5" customFormat="1" ht="18">
      <c r="A32" s="14" t="s">
        <v>228</v>
      </c>
      <c r="B32" s="75" t="s">
        <v>150</v>
      </c>
      <c r="C32" s="74"/>
      <c r="D32" s="74">
        <v>6</v>
      </c>
      <c r="E32" s="74">
        <f t="shared" si="13"/>
        <v>4</v>
      </c>
      <c r="F32" s="86">
        <v>120</v>
      </c>
      <c r="G32" s="74">
        <f t="shared" si="23"/>
        <v>10</v>
      </c>
      <c r="H32" s="74">
        <f>G32-K32-I32-J32</f>
        <v>6</v>
      </c>
      <c r="I32" s="74">
        <v>0</v>
      </c>
      <c r="J32" s="74">
        <v>4</v>
      </c>
      <c r="K32" s="74">
        <v>0</v>
      </c>
      <c r="L32" s="74">
        <f t="shared" si="14"/>
        <v>110</v>
      </c>
      <c r="M32" s="79"/>
      <c r="N32" s="74">
        <f t="shared" si="15"/>
        <v>0</v>
      </c>
      <c r="O32" s="79"/>
      <c r="P32" s="74">
        <f t="shared" si="16"/>
        <v>0</v>
      </c>
      <c r="Q32" s="79"/>
      <c r="R32" s="74">
        <f t="shared" si="17"/>
        <v>0</v>
      </c>
      <c r="S32" s="79"/>
      <c r="T32" s="74">
        <f t="shared" si="18"/>
        <v>0</v>
      </c>
      <c r="U32" s="79"/>
      <c r="V32" s="74">
        <f t="shared" si="19"/>
        <v>0</v>
      </c>
      <c r="W32" s="79">
        <v>3</v>
      </c>
      <c r="X32" s="74">
        <v>10</v>
      </c>
      <c r="Y32" s="79"/>
      <c r="Z32" s="74">
        <f t="shared" si="21"/>
        <v>0</v>
      </c>
      <c r="AA32" s="79"/>
      <c r="AB32" s="74">
        <f t="shared" si="22"/>
        <v>0</v>
      </c>
    </row>
    <row r="33" spans="1:28" s="5" customFormat="1" ht="18">
      <c r="A33" s="14" t="s">
        <v>229</v>
      </c>
      <c r="B33" s="75" t="s">
        <v>99</v>
      </c>
      <c r="C33" s="74"/>
      <c r="D33" s="74">
        <v>4</v>
      </c>
      <c r="E33" s="74">
        <f t="shared" si="13"/>
        <v>4</v>
      </c>
      <c r="F33" s="86">
        <v>120</v>
      </c>
      <c r="G33" s="74">
        <f t="shared" si="23"/>
        <v>12</v>
      </c>
      <c r="H33" s="74">
        <f t="shared" si="24"/>
        <v>6</v>
      </c>
      <c r="I33" s="74">
        <v>2</v>
      </c>
      <c r="J33" s="74">
        <v>4</v>
      </c>
      <c r="K33" s="74">
        <v>0</v>
      </c>
      <c r="L33" s="74">
        <f t="shared" si="14"/>
        <v>108</v>
      </c>
      <c r="M33" s="71"/>
      <c r="N33" s="74">
        <f t="shared" si="15"/>
        <v>0</v>
      </c>
      <c r="O33" s="74"/>
      <c r="P33" s="74">
        <f t="shared" si="16"/>
        <v>0</v>
      </c>
      <c r="Q33" s="74"/>
      <c r="R33" s="74">
        <f t="shared" si="17"/>
        <v>0</v>
      </c>
      <c r="S33" s="74">
        <v>3</v>
      </c>
      <c r="T33" s="74">
        <f t="shared" si="18"/>
        <v>12</v>
      </c>
      <c r="U33" s="74"/>
      <c r="V33" s="74">
        <f t="shared" si="19"/>
        <v>0</v>
      </c>
      <c r="W33" s="74"/>
      <c r="X33" s="74">
        <f t="shared" si="20"/>
        <v>0</v>
      </c>
      <c r="Y33" s="74"/>
      <c r="Z33" s="74">
        <f t="shared" si="21"/>
        <v>0</v>
      </c>
      <c r="AA33" s="74"/>
      <c r="AB33" s="74">
        <f t="shared" si="22"/>
        <v>0</v>
      </c>
    </row>
    <row r="34" spans="1:28" s="5" customFormat="1" ht="18">
      <c r="A34" s="14" t="s">
        <v>231</v>
      </c>
      <c r="B34" s="75" t="s">
        <v>98</v>
      </c>
      <c r="C34" s="74"/>
      <c r="D34" s="74">
        <v>2</v>
      </c>
      <c r="E34" s="74">
        <f t="shared" si="13"/>
        <v>5</v>
      </c>
      <c r="F34" s="86">
        <v>150</v>
      </c>
      <c r="G34" s="74">
        <f t="shared" si="23"/>
        <v>16</v>
      </c>
      <c r="H34" s="74">
        <f t="shared" si="24"/>
        <v>6</v>
      </c>
      <c r="I34" s="74">
        <v>8</v>
      </c>
      <c r="J34" s="74">
        <v>2</v>
      </c>
      <c r="K34" s="74">
        <v>0</v>
      </c>
      <c r="L34" s="74">
        <f t="shared" si="14"/>
        <v>134</v>
      </c>
      <c r="M34" s="71"/>
      <c r="N34" s="74">
        <f t="shared" si="15"/>
        <v>0</v>
      </c>
      <c r="O34" s="74">
        <v>4</v>
      </c>
      <c r="P34" s="74">
        <f t="shared" si="16"/>
        <v>16</v>
      </c>
      <c r="Q34" s="74"/>
      <c r="R34" s="74">
        <f t="shared" si="17"/>
        <v>0</v>
      </c>
      <c r="S34" s="74"/>
      <c r="T34" s="74">
        <f t="shared" si="18"/>
        <v>0</v>
      </c>
      <c r="U34" s="74"/>
      <c r="V34" s="74">
        <f t="shared" si="19"/>
        <v>0</v>
      </c>
      <c r="W34" s="74"/>
      <c r="X34" s="74">
        <f t="shared" si="20"/>
        <v>0</v>
      </c>
      <c r="Y34" s="74"/>
      <c r="Z34" s="74">
        <f t="shared" si="21"/>
        <v>0</v>
      </c>
      <c r="AA34" s="74"/>
      <c r="AB34" s="74">
        <f t="shared" si="22"/>
        <v>0</v>
      </c>
    </row>
    <row r="35" spans="1:28" s="5" customFormat="1" ht="18">
      <c r="A35" s="14" t="s">
        <v>232</v>
      </c>
      <c r="B35" s="75" t="s">
        <v>285</v>
      </c>
      <c r="C35" s="74"/>
      <c r="D35" s="74" t="s">
        <v>299</v>
      </c>
      <c r="E35" s="74">
        <f t="shared" si="13"/>
        <v>5</v>
      </c>
      <c r="F35" s="86">
        <v>150</v>
      </c>
      <c r="G35" s="74">
        <f t="shared" si="23"/>
        <v>14</v>
      </c>
      <c r="H35" s="74">
        <f t="shared" si="24"/>
        <v>6</v>
      </c>
      <c r="I35" s="74">
        <v>6</v>
      </c>
      <c r="J35" s="74">
        <v>2</v>
      </c>
      <c r="K35" s="74">
        <v>0</v>
      </c>
      <c r="L35" s="74">
        <f t="shared" si="14"/>
        <v>136</v>
      </c>
      <c r="M35" s="71"/>
      <c r="N35" s="74">
        <f t="shared" si="15"/>
        <v>0</v>
      </c>
      <c r="O35" s="74"/>
      <c r="P35" s="74">
        <f t="shared" si="16"/>
        <v>0</v>
      </c>
      <c r="Q35" s="74"/>
      <c r="R35" s="74">
        <f t="shared" si="17"/>
        <v>0</v>
      </c>
      <c r="S35" s="74"/>
      <c r="T35" s="74">
        <f t="shared" si="18"/>
        <v>0</v>
      </c>
      <c r="U35" s="74">
        <v>5</v>
      </c>
      <c r="V35" s="74">
        <v>14</v>
      </c>
      <c r="W35" s="74"/>
      <c r="X35" s="74">
        <f t="shared" si="20"/>
        <v>0</v>
      </c>
      <c r="Y35" s="74"/>
      <c r="Z35" s="74">
        <f t="shared" si="21"/>
        <v>0</v>
      </c>
      <c r="AA35" s="74"/>
      <c r="AB35" s="74">
        <f t="shared" si="22"/>
        <v>0</v>
      </c>
    </row>
    <row r="36" spans="1:28" s="5" customFormat="1" ht="18">
      <c r="A36" s="14" t="s">
        <v>233</v>
      </c>
      <c r="B36" s="75" t="s">
        <v>155</v>
      </c>
      <c r="C36" s="74" t="s">
        <v>298</v>
      </c>
      <c r="D36" s="74"/>
      <c r="E36" s="74">
        <f t="shared" si="13"/>
        <v>5</v>
      </c>
      <c r="F36" s="86">
        <v>150</v>
      </c>
      <c r="G36" s="74">
        <f t="shared" si="23"/>
        <v>14</v>
      </c>
      <c r="H36" s="74">
        <f t="shared" si="24"/>
        <v>8</v>
      </c>
      <c r="I36" s="74">
        <v>2</v>
      </c>
      <c r="J36" s="74">
        <v>4</v>
      </c>
      <c r="K36" s="74">
        <v>0</v>
      </c>
      <c r="L36" s="74">
        <f t="shared" si="14"/>
        <v>136</v>
      </c>
      <c r="M36" s="71"/>
      <c r="N36" s="74">
        <f t="shared" si="15"/>
        <v>0</v>
      </c>
      <c r="O36" s="74"/>
      <c r="P36" s="74">
        <f t="shared" si="16"/>
        <v>0</v>
      </c>
      <c r="Q36" s="74">
        <v>5</v>
      </c>
      <c r="R36" s="74">
        <v>14</v>
      </c>
      <c r="S36" s="74"/>
      <c r="T36" s="74">
        <f t="shared" si="18"/>
        <v>0</v>
      </c>
      <c r="U36" s="74"/>
      <c r="V36" s="74">
        <f t="shared" si="19"/>
        <v>0</v>
      </c>
      <c r="W36" s="74"/>
      <c r="X36" s="74">
        <f t="shared" si="20"/>
        <v>0</v>
      </c>
      <c r="Y36" s="74"/>
      <c r="Z36" s="74">
        <f t="shared" si="21"/>
        <v>0</v>
      </c>
      <c r="AA36" s="74"/>
      <c r="AB36" s="74">
        <f t="shared" si="22"/>
        <v>0</v>
      </c>
    </row>
    <row r="37" spans="1:28" s="25" customFormat="1" ht="36">
      <c r="A37" s="14" t="s">
        <v>234</v>
      </c>
      <c r="B37" s="35" t="s">
        <v>156</v>
      </c>
      <c r="C37" s="74">
        <v>4</v>
      </c>
      <c r="D37" s="74"/>
      <c r="E37" s="74">
        <f t="shared" si="13"/>
        <v>5</v>
      </c>
      <c r="F37" s="86">
        <v>150</v>
      </c>
      <c r="G37" s="74">
        <f t="shared" si="23"/>
        <v>16</v>
      </c>
      <c r="H37" s="74">
        <f t="shared" si="24"/>
        <v>10</v>
      </c>
      <c r="I37" s="74">
        <v>4</v>
      </c>
      <c r="J37" s="74">
        <v>2</v>
      </c>
      <c r="K37" s="74">
        <v>0</v>
      </c>
      <c r="L37" s="74">
        <f t="shared" si="14"/>
        <v>134</v>
      </c>
      <c r="M37" s="71"/>
      <c r="N37" s="74">
        <f t="shared" si="15"/>
        <v>0</v>
      </c>
      <c r="O37" s="74"/>
      <c r="P37" s="74">
        <f t="shared" si="16"/>
        <v>0</v>
      </c>
      <c r="Q37" s="74"/>
      <c r="R37" s="74">
        <f t="shared" si="17"/>
        <v>0</v>
      </c>
      <c r="S37" s="74">
        <v>4</v>
      </c>
      <c r="T37" s="74">
        <f t="shared" si="18"/>
        <v>16</v>
      </c>
      <c r="U37" s="74"/>
      <c r="V37" s="74">
        <f t="shared" si="19"/>
        <v>0</v>
      </c>
      <c r="W37" s="74"/>
      <c r="X37" s="74">
        <f t="shared" si="20"/>
        <v>0</v>
      </c>
      <c r="Y37" s="71"/>
      <c r="Z37" s="74">
        <f t="shared" si="21"/>
        <v>0</v>
      </c>
      <c r="AA37" s="71"/>
      <c r="AB37" s="74">
        <f t="shared" si="22"/>
        <v>0</v>
      </c>
    </row>
    <row r="38" spans="1:28" s="25" customFormat="1" ht="18">
      <c r="A38" s="14" t="s">
        <v>235</v>
      </c>
      <c r="B38" s="33" t="s">
        <v>158</v>
      </c>
      <c r="C38" s="74">
        <v>6</v>
      </c>
      <c r="D38" s="74"/>
      <c r="E38" s="74">
        <f t="shared" si="13"/>
        <v>5</v>
      </c>
      <c r="F38" s="86">
        <v>150</v>
      </c>
      <c r="G38" s="74">
        <f t="shared" si="23"/>
        <v>14</v>
      </c>
      <c r="H38" s="74">
        <f t="shared" si="24"/>
        <v>8</v>
      </c>
      <c r="I38" s="74">
        <v>2</v>
      </c>
      <c r="J38" s="74">
        <v>4</v>
      </c>
      <c r="K38" s="74">
        <v>0</v>
      </c>
      <c r="L38" s="74">
        <f t="shared" si="14"/>
        <v>136</v>
      </c>
      <c r="M38" s="71"/>
      <c r="N38" s="74">
        <f t="shared" si="15"/>
        <v>0</v>
      </c>
      <c r="O38" s="74"/>
      <c r="P38" s="74">
        <f t="shared" si="16"/>
        <v>0</v>
      </c>
      <c r="Q38" s="74"/>
      <c r="R38" s="74">
        <f t="shared" si="17"/>
        <v>0</v>
      </c>
      <c r="S38" s="74"/>
      <c r="T38" s="74">
        <f t="shared" si="18"/>
        <v>0</v>
      </c>
      <c r="U38" s="74"/>
      <c r="V38" s="74">
        <f t="shared" si="19"/>
        <v>0</v>
      </c>
      <c r="W38" s="74">
        <v>4</v>
      </c>
      <c r="X38" s="74">
        <v>14</v>
      </c>
      <c r="Y38" s="74"/>
      <c r="Z38" s="74">
        <f t="shared" si="21"/>
        <v>0</v>
      </c>
      <c r="AA38" s="71"/>
      <c r="AB38" s="74">
        <f t="shared" si="22"/>
        <v>0</v>
      </c>
    </row>
    <row r="39" spans="1:28" s="25" customFormat="1" ht="36">
      <c r="A39" s="14" t="s">
        <v>236</v>
      </c>
      <c r="B39" s="75" t="s">
        <v>159</v>
      </c>
      <c r="C39" s="74" t="s">
        <v>299</v>
      </c>
      <c r="D39" s="74"/>
      <c r="E39" s="74">
        <f t="shared" si="13"/>
        <v>5</v>
      </c>
      <c r="F39" s="74">
        <v>150</v>
      </c>
      <c r="G39" s="74">
        <f t="shared" si="23"/>
        <v>14</v>
      </c>
      <c r="H39" s="74">
        <f t="shared" si="24"/>
        <v>8</v>
      </c>
      <c r="I39" s="74">
        <v>2</v>
      </c>
      <c r="J39" s="74">
        <v>4</v>
      </c>
      <c r="K39" s="74">
        <v>0</v>
      </c>
      <c r="L39" s="74">
        <f t="shared" si="14"/>
        <v>136</v>
      </c>
      <c r="M39" s="71"/>
      <c r="N39" s="74">
        <f t="shared" si="15"/>
        <v>0</v>
      </c>
      <c r="O39" s="74"/>
      <c r="P39" s="74">
        <f t="shared" si="16"/>
        <v>0</v>
      </c>
      <c r="Q39" s="74"/>
      <c r="R39" s="74">
        <f t="shared" si="17"/>
        <v>0</v>
      </c>
      <c r="S39" s="74"/>
      <c r="T39" s="74">
        <f t="shared" si="18"/>
        <v>0</v>
      </c>
      <c r="U39" s="74">
        <v>5</v>
      </c>
      <c r="V39" s="74">
        <v>14</v>
      </c>
      <c r="W39" s="74"/>
      <c r="X39" s="74">
        <f t="shared" si="20"/>
        <v>0</v>
      </c>
      <c r="Y39" s="74"/>
      <c r="Z39" s="74">
        <f t="shared" si="21"/>
        <v>0</v>
      </c>
      <c r="AA39" s="74"/>
      <c r="AB39" s="74">
        <f t="shared" si="22"/>
        <v>0</v>
      </c>
    </row>
    <row r="40" spans="1:28" s="25" customFormat="1" ht="18">
      <c r="A40" s="14" t="s">
        <v>237</v>
      </c>
      <c r="B40" s="75" t="s">
        <v>279</v>
      </c>
      <c r="C40" s="74" t="s">
        <v>299</v>
      </c>
      <c r="D40" s="74"/>
      <c r="E40" s="74">
        <f t="shared" si="13"/>
        <v>5</v>
      </c>
      <c r="F40" s="74">
        <v>150</v>
      </c>
      <c r="G40" s="74">
        <f t="shared" si="23"/>
        <v>14</v>
      </c>
      <c r="H40" s="74">
        <f t="shared" si="24"/>
        <v>4</v>
      </c>
      <c r="I40" s="74">
        <v>8</v>
      </c>
      <c r="J40" s="74">
        <v>2</v>
      </c>
      <c r="K40" s="74">
        <v>0</v>
      </c>
      <c r="L40" s="74">
        <f t="shared" si="14"/>
        <v>136</v>
      </c>
      <c r="M40" s="71"/>
      <c r="N40" s="74">
        <f t="shared" si="15"/>
        <v>0</v>
      </c>
      <c r="O40" s="74"/>
      <c r="P40" s="74">
        <f t="shared" si="16"/>
        <v>0</v>
      </c>
      <c r="Q40" s="74"/>
      <c r="R40" s="74">
        <f t="shared" si="17"/>
        <v>0</v>
      </c>
      <c r="S40" s="74"/>
      <c r="T40" s="74">
        <f t="shared" si="18"/>
        <v>0</v>
      </c>
      <c r="U40" s="74">
        <v>5</v>
      </c>
      <c r="V40" s="74">
        <v>14</v>
      </c>
      <c r="W40" s="74"/>
      <c r="X40" s="74">
        <f t="shared" si="20"/>
        <v>0</v>
      </c>
      <c r="Y40" s="74"/>
      <c r="Z40" s="74">
        <f t="shared" si="21"/>
        <v>0</v>
      </c>
      <c r="AA40" s="74"/>
      <c r="AB40" s="74">
        <f t="shared" si="22"/>
        <v>0</v>
      </c>
    </row>
    <row r="41" spans="1:28" s="25" customFormat="1" ht="18">
      <c r="A41" s="14" t="s">
        <v>238</v>
      </c>
      <c r="B41" s="33" t="s">
        <v>160</v>
      </c>
      <c r="C41" s="74">
        <v>6</v>
      </c>
      <c r="D41" s="74"/>
      <c r="E41" s="74">
        <f t="shared" si="13"/>
        <v>5</v>
      </c>
      <c r="F41" s="86">
        <v>150</v>
      </c>
      <c r="G41" s="74">
        <f t="shared" si="23"/>
        <v>14</v>
      </c>
      <c r="H41" s="74">
        <f t="shared" si="24"/>
        <v>8</v>
      </c>
      <c r="I41" s="74">
        <v>4</v>
      </c>
      <c r="J41" s="74">
        <v>2</v>
      </c>
      <c r="K41" s="74">
        <v>0</v>
      </c>
      <c r="L41" s="74">
        <f t="shared" si="14"/>
        <v>136</v>
      </c>
      <c r="M41" s="71"/>
      <c r="N41" s="74">
        <f t="shared" si="15"/>
        <v>0</v>
      </c>
      <c r="O41" s="74"/>
      <c r="P41" s="74">
        <f t="shared" si="16"/>
        <v>0</v>
      </c>
      <c r="Q41" s="74"/>
      <c r="R41" s="74">
        <f t="shared" si="17"/>
        <v>0</v>
      </c>
      <c r="S41" s="74"/>
      <c r="T41" s="74">
        <f t="shared" si="18"/>
        <v>0</v>
      </c>
      <c r="U41" s="74"/>
      <c r="V41" s="74">
        <f t="shared" si="19"/>
        <v>0</v>
      </c>
      <c r="W41" s="74">
        <v>4</v>
      </c>
      <c r="X41" s="74">
        <v>14</v>
      </c>
      <c r="Y41" s="74"/>
      <c r="Z41" s="74">
        <f t="shared" si="21"/>
        <v>0</v>
      </c>
      <c r="AA41" s="74"/>
      <c r="AB41" s="74">
        <f t="shared" si="22"/>
        <v>0</v>
      </c>
    </row>
    <row r="42" spans="1:28" s="25" customFormat="1" ht="36">
      <c r="A42" s="14" t="s">
        <v>281</v>
      </c>
      <c r="B42" s="75" t="s">
        <v>152</v>
      </c>
      <c r="C42" s="91" t="s">
        <v>300</v>
      </c>
      <c r="D42" s="74"/>
      <c r="E42" s="74">
        <f t="shared" si="13"/>
        <v>4</v>
      </c>
      <c r="F42" s="74">
        <v>120</v>
      </c>
      <c r="G42" s="74">
        <f t="shared" si="23"/>
        <v>12</v>
      </c>
      <c r="H42" s="74">
        <f t="shared" si="24"/>
        <v>2</v>
      </c>
      <c r="I42" s="74">
        <v>8</v>
      </c>
      <c r="J42" s="74">
        <v>2</v>
      </c>
      <c r="K42" s="74">
        <v>0</v>
      </c>
      <c r="L42" s="74">
        <f t="shared" si="14"/>
        <v>108</v>
      </c>
      <c r="M42" s="71"/>
      <c r="N42" s="74">
        <f t="shared" si="15"/>
        <v>0</v>
      </c>
      <c r="O42" s="74"/>
      <c r="P42" s="74">
        <f t="shared" si="16"/>
        <v>0</v>
      </c>
      <c r="Q42" s="74"/>
      <c r="R42" s="74">
        <f t="shared" si="17"/>
        <v>0</v>
      </c>
      <c r="S42" s="74"/>
      <c r="T42" s="74">
        <f t="shared" si="18"/>
        <v>0</v>
      </c>
      <c r="U42" s="74"/>
      <c r="V42" s="74">
        <f t="shared" si="19"/>
        <v>0</v>
      </c>
      <c r="W42" s="74"/>
      <c r="X42" s="74">
        <f t="shared" si="20"/>
        <v>0</v>
      </c>
      <c r="Y42" s="74">
        <v>5</v>
      </c>
      <c r="Z42" s="74">
        <v>12</v>
      </c>
      <c r="AA42" s="74"/>
      <c r="AB42" s="74">
        <f t="shared" si="22"/>
        <v>0</v>
      </c>
    </row>
    <row r="43" spans="1:106" s="3" customFormat="1" ht="18">
      <c r="A43" s="14" t="s">
        <v>282</v>
      </c>
      <c r="B43" s="33" t="s">
        <v>143</v>
      </c>
      <c r="C43" s="72"/>
      <c r="D43" s="72">
        <v>6</v>
      </c>
      <c r="E43" s="72">
        <f t="shared" si="13"/>
        <v>3</v>
      </c>
      <c r="F43" s="72">
        <v>90</v>
      </c>
      <c r="G43" s="72">
        <f t="shared" si="23"/>
        <v>10</v>
      </c>
      <c r="H43" s="72">
        <f t="shared" si="24"/>
        <v>4</v>
      </c>
      <c r="I43" s="74">
        <v>4</v>
      </c>
      <c r="J43" s="74">
        <v>2</v>
      </c>
      <c r="K43" s="74">
        <v>0</v>
      </c>
      <c r="L43" s="72">
        <f t="shared" si="14"/>
        <v>80</v>
      </c>
      <c r="M43" s="71"/>
      <c r="N43" s="74">
        <f t="shared" si="15"/>
        <v>0</v>
      </c>
      <c r="O43" s="74"/>
      <c r="P43" s="74">
        <f t="shared" si="16"/>
        <v>0</v>
      </c>
      <c r="Q43" s="74"/>
      <c r="R43" s="74">
        <f t="shared" si="17"/>
        <v>0</v>
      </c>
      <c r="S43" s="74"/>
      <c r="T43" s="74">
        <f t="shared" si="18"/>
        <v>0</v>
      </c>
      <c r="U43" s="74"/>
      <c r="V43" s="74">
        <f t="shared" si="19"/>
        <v>0</v>
      </c>
      <c r="W43" s="74">
        <v>3</v>
      </c>
      <c r="X43" s="74">
        <v>10</v>
      </c>
      <c r="Y43" s="72"/>
      <c r="Z43" s="74">
        <f t="shared" si="21"/>
        <v>0</v>
      </c>
      <c r="AA43" s="72"/>
      <c r="AB43" s="74">
        <f t="shared" si="22"/>
        <v>0</v>
      </c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5"/>
      <c r="BV43" s="25"/>
      <c r="BW43" s="25"/>
      <c r="BX43" s="25"/>
      <c r="BY43" s="25"/>
      <c r="BZ43" s="25"/>
      <c r="CA43" s="25"/>
      <c r="CB43" s="25"/>
      <c r="CC43" s="25"/>
      <c r="CD43" s="25"/>
      <c r="CE43" s="25"/>
      <c r="CF43" s="25"/>
      <c r="CG43" s="25"/>
      <c r="CH43" s="25"/>
      <c r="CI43" s="25"/>
      <c r="CJ43" s="25"/>
      <c r="CK43" s="25"/>
      <c r="CL43" s="25"/>
      <c r="CM43" s="25"/>
      <c r="CN43" s="25"/>
      <c r="CO43" s="25"/>
      <c r="CP43" s="25"/>
      <c r="CQ43" s="25"/>
      <c r="CR43" s="25"/>
      <c r="CS43" s="25"/>
      <c r="CT43" s="25"/>
      <c r="CU43" s="25"/>
      <c r="CV43" s="25"/>
      <c r="CW43" s="25"/>
      <c r="CX43" s="25"/>
      <c r="CY43" s="25"/>
      <c r="CZ43" s="25"/>
      <c r="DA43" s="25"/>
      <c r="DB43" s="25"/>
    </row>
    <row r="44" spans="1:106" s="3" customFormat="1" ht="18">
      <c r="A44" s="14" t="s">
        <v>283</v>
      </c>
      <c r="B44" s="33" t="s">
        <v>142</v>
      </c>
      <c r="C44" s="72" t="s">
        <v>300</v>
      </c>
      <c r="D44" s="72"/>
      <c r="E44" s="72">
        <f t="shared" si="13"/>
        <v>4</v>
      </c>
      <c r="F44" s="72">
        <v>120</v>
      </c>
      <c r="G44" s="72">
        <f t="shared" si="23"/>
        <v>12</v>
      </c>
      <c r="H44" s="72">
        <f t="shared" si="24"/>
        <v>6</v>
      </c>
      <c r="I44" s="74">
        <v>2</v>
      </c>
      <c r="J44" s="74">
        <v>4</v>
      </c>
      <c r="K44" s="74">
        <v>0</v>
      </c>
      <c r="L44" s="72">
        <f t="shared" si="14"/>
        <v>108</v>
      </c>
      <c r="M44" s="71"/>
      <c r="N44" s="74">
        <f t="shared" si="15"/>
        <v>0</v>
      </c>
      <c r="O44" s="74"/>
      <c r="P44" s="74">
        <f t="shared" si="16"/>
        <v>0</v>
      </c>
      <c r="Q44" s="74"/>
      <c r="R44" s="74">
        <f t="shared" si="17"/>
        <v>0</v>
      </c>
      <c r="S44" s="74"/>
      <c r="T44" s="74">
        <f t="shared" si="18"/>
        <v>0</v>
      </c>
      <c r="U44" s="74"/>
      <c r="V44" s="74">
        <f t="shared" si="19"/>
        <v>0</v>
      </c>
      <c r="W44" s="74"/>
      <c r="X44" s="74">
        <f t="shared" si="20"/>
        <v>0</v>
      </c>
      <c r="Y44" s="72">
        <v>5</v>
      </c>
      <c r="Z44" s="74">
        <v>12</v>
      </c>
      <c r="AA44" s="72"/>
      <c r="AB44" s="74">
        <f t="shared" si="22"/>
        <v>0</v>
      </c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5"/>
      <c r="BK44" s="25"/>
      <c r="BL44" s="25"/>
      <c r="BM44" s="25"/>
      <c r="BN44" s="25"/>
      <c r="BO44" s="25"/>
      <c r="BP44" s="25"/>
      <c r="BQ44" s="25"/>
      <c r="BR44" s="25"/>
      <c r="BS44" s="25"/>
      <c r="BT44" s="25"/>
      <c r="BU44" s="25"/>
      <c r="BV44" s="25"/>
      <c r="BW44" s="25"/>
      <c r="BX44" s="25"/>
      <c r="BY44" s="25"/>
      <c r="BZ44" s="25"/>
      <c r="CA44" s="25"/>
      <c r="CB44" s="25"/>
      <c r="CC44" s="25"/>
      <c r="CD44" s="25"/>
      <c r="CE44" s="25"/>
      <c r="CF44" s="25"/>
      <c r="CG44" s="25"/>
      <c r="CH44" s="25"/>
      <c r="CI44" s="25"/>
      <c r="CJ44" s="25"/>
      <c r="CK44" s="25"/>
      <c r="CL44" s="25"/>
      <c r="CM44" s="25"/>
      <c r="CN44" s="25"/>
      <c r="CO44" s="25"/>
      <c r="CP44" s="25"/>
      <c r="CQ44" s="25"/>
      <c r="CR44" s="25"/>
      <c r="CS44" s="25"/>
      <c r="CT44" s="25"/>
      <c r="CU44" s="25"/>
      <c r="CV44" s="25"/>
      <c r="CW44" s="25"/>
      <c r="CX44" s="25"/>
      <c r="CY44" s="25"/>
      <c r="CZ44" s="25"/>
      <c r="DA44" s="25"/>
      <c r="DB44" s="25"/>
    </row>
    <row r="45" spans="1:106" s="3" customFormat="1" ht="18">
      <c r="A45" s="14" t="s">
        <v>284</v>
      </c>
      <c r="B45" s="33" t="s">
        <v>153</v>
      </c>
      <c r="C45" s="72">
        <v>8</v>
      </c>
      <c r="D45" s="72"/>
      <c r="E45" s="72">
        <f t="shared" si="13"/>
        <v>4</v>
      </c>
      <c r="F45" s="72">
        <v>120</v>
      </c>
      <c r="G45" s="72">
        <f t="shared" si="23"/>
        <v>16</v>
      </c>
      <c r="H45" s="72">
        <f t="shared" si="24"/>
        <v>8</v>
      </c>
      <c r="I45" s="74">
        <v>4</v>
      </c>
      <c r="J45" s="74">
        <v>4</v>
      </c>
      <c r="K45" s="74">
        <v>0</v>
      </c>
      <c r="L45" s="72">
        <f t="shared" si="14"/>
        <v>104</v>
      </c>
      <c r="M45" s="71"/>
      <c r="N45" s="74">
        <f t="shared" si="15"/>
        <v>0</v>
      </c>
      <c r="O45" s="74"/>
      <c r="P45" s="74">
        <f t="shared" si="16"/>
        <v>0</v>
      </c>
      <c r="Q45" s="74"/>
      <c r="R45" s="74">
        <f t="shared" si="17"/>
        <v>0</v>
      </c>
      <c r="S45" s="74"/>
      <c r="T45" s="74">
        <f t="shared" si="18"/>
        <v>0</v>
      </c>
      <c r="U45" s="74"/>
      <c r="V45" s="74">
        <f t="shared" si="19"/>
        <v>0</v>
      </c>
      <c r="W45" s="74"/>
      <c r="X45" s="74">
        <f t="shared" si="20"/>
        <v>0</v>
      </c>
      <c r="Y45" s="72"/>
      <c r="Z45" s="74">
        <f t="shared" si="21"/>
        <v>0</v>
      </c>
      <c r="AA45" s="72">
        <v>5</v>
      </c>
      <c r="AB45" s="74">
        <v>16</v>
      </c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  <c r="BM45" s="25"/>
      <c r="BN45" s="25"/>
      <c r="BO45" s="25"/>
      <c r="BP45" s="25"/>
      <c r="BQ45" s="25"/>
      <c r="BR45" s="25"/>
      <c r="BS45" s="25"/>
      <c r="BT45" s="25"/>
      <c r="BU45" s="25"/>
      <c r="BV45" s="25"/>
      <c r="BW45" s="25"/>
      <c r="BX45" s="25"/>
      <c r="BY45" s="25"/>
      <c r="BZ45" s="25"/>
      <c r="CA45" s="25"/>
      <c r="CB45" s="25"/>
      <c r="CC45" s="25"/>
      <c r="CD45" s="25"/>
      <c r="CE45" s="25"/>
      <c r="CF45" s="25"/>
      <c r="CG45" s="25"/>
      <c r="CH45" s="25"/>
      <c r="CI45" s="25"/>
      <c r="CJ45" s="25"/>
      <c r="CK45" s="25"/>
      <c r="CL45" s="25"/>
      <c r="CM45" s="25"/>
      <c r="CN45" s="25"/>
      <c r="CO45" s="25"/>
      <c r="CP45" s="25"/>
      <c r="CQ45" s="25"/>
      <c r="CR45" s="25"/>
      <c r="CS45" s="25"/>
      <c r="CT45" s="25"/>
      <c r="CU45" s="25"/>
      <c r="CV45" s="25"/>
      <c r="CW45" s="25"/>
      <c r="CX45" s="25"/>
      <c r="CY45" s="25"/>
      <c r="CZ45" s="25"/>
      <c r="DA45" s="25"/>
      <c r="DB45" s="25"/>
    </row>
    <row r="46" spans="1:28" ht="18">
      <c r="A46" s="26" t="s">
        <v>110</v>
      </c>
      <c r="B46" s="45" t="s">
        <v>111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8"/>
      <c r="N46" s="12"/>
      <c r="O46" s="14"/>
      <c r="P46" s="12"/>
      <c r="Q46" s="14"/>
      <c r="R46" s="12"/>
      <c r="S46" s="14"/>
      <c r="T46" s="12"/>
      <c r="U46" s="14"/>
      <c r="V46" s="12"/>
      <c r="W46" s="14"/>
      <c r="X46" s="12"/>
      <c r="Y46" s="12"/>
      <c r="Z46" s="12"/>
      <c r="AA46" s="12"/>
      <c r="AB46" s="12"/>
    </row>
    <row r="47" spans="1:28" ht="45.75" customHeight="1">
      <c r="A47" s="12" t="s">
        <v>239</v>
      </c>
      <c r="B47" s="15" t="s">
        <v>303</v>
      </c>
      <c r="C47" s="72"/>
      <c r="D47" s="72" t="s">
        <v>106</v>
      </c>
      <c r="E47" s="72">
        <f t="shared" si="13"/>
        <v>6</v>
      </c>
      <c r="F47" s="72">
        <v>180</v>
      </c>
      <c r="G47" s="72">
        <f aca="true" t="shared" si="25" ref="G47:G52">N47+P47+R47+T47+V47+X47+Z47+AB47</f>
        <v>0</v>
      </c>
      <c r="H47" s="72">
        <f aca="true" t="shared" si="26" ref="H47:H52">G47-K47-J47-I47</f>
        <v>0</v>
      </c>
      <c r="I47" s="72">
        <v>0</v>
      </c>
      <c r="J47" s="72">
        <v>0</v>
      </c>
      <c r="K47" s="72">
        <v>0</v>
      </c>
      <c r="L47" s="72">
        <f aca="true" t="shared" si="27" ref="L47:L52">F47-G47</f>
        <v>180</v>
      </c>
      <c r="M47" s="71"/>
      <c r="N47" s="72">
        <f aca="true" t="shared" si="28" ref="N47:N52">M47*$M$8</f>
        <v>0</v>
      </c>
      <c r="O47" s="74"/>
      <c r="P47" s="72">
        <f aca="true" t="shared" si="29" ref="P47:P52">O47*$O$8</f>
        <v>0</v>
      </c>
      <c r="Q47" s="74"/>
      <c r="R47" s="72">
        <f aca="true" t="shared" si="30" ref="R47:R52">Q47*$Q$8</f>
        <v>0</v>
      </c>
      <c r="S47" s="74"/>
      <c r="T47" s="72">
        <f aca="true" t="shared" si="31" ref="T47:T52">S47*$S$8</f>
        <v>0</v>
      </c>
      <c r="U47" s="74"/>
      <c r="V47" s="72">
        <f aca="true" t="shared" si="32" ref="V47:V52">U47*$U$8</f>
        <v>0</v>
      </c>
      <c r="W47" s="74"/>
      <c r="X47" s="72">
        <f aca="true" t="shared" si="33" ref="X47:X52">W47*$W$8</f>
        <v>0</v>
      </c>
      <c r="Y47" s="72"/>
      <c r="Z47" s="72">
        <f aca="true" t="shared" si="34" ref="Z47:Z52">Y47*$Y$8</f>
        <v>0</v>
      </c>
      <c r="AA47" s="72"/>
      <c r="AB47" s="72">
        <f aca="true" t="shared" si="35" ref="AB47:AB52">AA47*$AA$8</f>
        <v>0</v>
      </c>
    </row>
    <row r="48" spans="1:28" ht="54">
      <c r="A48" s="12" t="s">
        <v>240</v>
      </c>
      <c r="B48" s="13" t="s">
        <v>94</v>
      </c>
      <c r="C48" s="72"/>
      <c r="D48" s="78" t="s">
        <v>104</v>
      </c>
      <c r="E48" s="72">
        <f t="shared" si="13"/>
        <v>9</v>
      </c>
      <c r="F48" s="72">
        <v>270</v>
      </c>
      <c r="G48" s="72">
        <f t="shared" si="25"/>
        <v>0</v>
      </c>
      <c r="H48" s="72">
        <f t="shared" si="26"/>
        <v>0</v>
      </c>
      <c r="I48" s="72">
        <v>0</v>
      </c>
      <c r="J48" s="72">
        <v>0</v>
      </c>
      <c r="K48" s="72">
        <v>0</v>
      </c>
      <c r="L48" s="72">
        <f t="shared" si="27"/>
        <v>270</v>
      </c>
      <c r="M48" s="71"/>
      <c r="N48" s="72">
        <f t="shared" si="28"/>
        <v>0</v>
      </c>
      <c r="O48" s="74"/>
      <c r="P48" s="72">
        <f t="shared" si="29"/>
        <v>0</v>
      </c>
      <c r="Q48" s="74"/>
      <c r="R48" s="72">
        <f t="shared" si="30"/>
        <v>0</v>
      </c>
      <c r="S48" s="74"/>
      <c r="T48" s="72">
        <f t="shared" si="31"/>
        <v>0</v>
      </c>
      <c r="U48" s="74"/>
      <c r="V48" s="72">
        <f t="shared" si="32"/>
        <v>0</v>
      </c>
      <c r="W48" s="74"/>
      <c r="X48" s="72">
        <f t="shared" si="33"/>
        <v>0</v>
      </c>
      <c r="Y48" s="72"/>
      <c r="Z48" s="72">
        <f t="shared" si="34"/>
        <v>0</v>
      </c>
      <c r="AA48" s="72"/>
      <c r="AB48" s="72">
        <f t="shared" si="35"/>
        <v>0</v>
      </c>
    </row>
    <row r="49" spans="1:106" s="4" customFormat="1" ht="18">
      <c r="A49" s="12" t="s">
        <v>241</v>
      </c>
      <c r="B49" s="15" t="s">
        <v>157</v>
      </c>
      <c r="C49" s="72"/>
      <c r="D49" s="78">
        <v>4</v>
      </c>
      <c r="E49" s="72">
        <f>F49/30</f>
        <v>3</v>
      </c>
      <c r="F49" s="72">
        <v>90</v>
      </c>
      <c r="G49" s="72">
        <f t="shared" si="25"/>
        <v>0</v>
      </c>
      <c r="H49" s="72">
        <f t="shared" si="26"/>
        <v>0</v>
      </c>
      <c r="I49" s="72">
        <v>0</v>
      </c>
      <c r="J49" s="72">
        <v>0</v>
      </c>
      <c r="K49" s="72">
        <v>0</v>
      </c>
      <c r="L49" s="72">
        <f>F49-G49</f>
        <v>90</v>
      </c>
      <c r="M49" s="71"/>
      <c r="N49" s="72">
        <f>M49*$M$8</f>
        <v>0</v>
      </c>
      <c r="O49" s="74"/>
      <c r="P49" s="72">
        <f>O49*$O$8</f>
        <v>0</v>
      </c>
      <c r="Q49" s="74"/>
      <c r="R49" s="72">
        <f>Q49*$Q$8</f>
        <v>0</v>
      </c>
      <c r="S49" s="74"/>
      <c r="T49" s="72">
        <f>S49*$S$8</f>
        <v>0</v>
      </c>
      <c r="U49" s="74"/>
      <c r="V49" s="72">
        <f>U49*$U$8</f>
        <v>0</v>
      </c>
      <c r="W49" s="74"/>
      <c r="X49" s="72">
        <f>W49*$W$8</f>
        <v>0</v>
      </c>
      <c r="Y49" s="74"/>
      <c r="Z49" s="74">
        <f>Y49*$Y$8</f>
        <v>0</v>
      </c>
      <c r="AA49" s="74"/>
      <c r="AB49" s="72">
        <f>AA49*$AA$8</f>
        <v>0</v>
      </c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</row>
    <row r="50" spans="1:28" ht="36">
      <c r="A50" s="12" t="s">
        <v>242</v>
      </c>
      <c r="B50" s="15" t="s">
        <v>304</v>
      </c>
      <c r="C50" s="78"/>
      <c r="D50" s="78">
        <v>8</v>
      </c>
      <c r="E50" s="72">
        <f t="shared" si="13"/>
        <v>3</v>
      </c>
      <c r="F50" s="72">
        <v>90</v>
      </c>
      <c r="G50" s="72">
        <f t="shared" si="25"/>
        <v>0</v>
      </c>
      <c r="H50" s="72">
        <f t="shared" si="26"/>
        <v>0</v>
      </c>
      <c r="I50" s="72">
        <v>0</v>
      </c>
      <c r="J50" s="72">
        <v>0</v>
      </c>
      <c r="K50" s="72">
        <v>0</v>
      </c>
      <c r="L50" s="72">
        <f t="shared" si="27"/>
        <v>90</v>
      </c>
      <c r="M50" s="71"/>
      <c r="N50" s="72">
        <f t="shared" si="28"/>
        <v>0</v>
      </c>
      <c r="O50" s="74"/>
      <c r="P50" s="72">
        <f t="shared" si="29"/>
        <v>0</v>
      </c>
      <c r="Q50" s="74"/>
      <c r="R50" s="72">
        <f t="shared" si="30"/>
        <v>0</v>
      </c>
      <c r="S50" s="74"/>
      <c r="T50" s="72">
        <f t="shared" si="31"/>
        <v>0</v>
      </c>
      <c r="U50" s="74"/>
      <c r="V50" s="72">
        <f t="shared" si="32"/>
        <v>0</v>
      </c>
      <c r="W50" s="74"/>
      <c r="X50" s="72">
        <f t="shared" si="33"/>
        <v>0</v>
      </c>
      <c r="Y50" s="72"/>
      <c r="Z50" s="72">
        <f t="shared" si="34"/>
        <v>0</v>
      </c>
      <c r="AA50" s="72"/>
      <c r="AB50" s="72">
        <f t="shared" si="35"/>
        <v>0</v>
      </c>
    </row>
    <row r="51" spans="1:106" s="3" customFormat="1" ht="63" customHeight="1">
      <c r="A51" s="12" t="s">
        <v>243</v>
      </c>
      <c r="B51" s="15" t="s">
        <v>107</v>
      </c>
      <c r="C51" s="72"/>
      <c r="D51" s="72"/>
      <c r="E51" s="72">
        <f t="shared" si="13"/>
        <v>6</v>
      </c>
      <c r="F51" s="72">
        <v>180</v>
      </c>
      <c r="G51" s="72">
        <f t="shared" si="25"/>
        <v>0</v>
      </c>
      <c r="H51" s="72">
        <f t="shared" si="26"/>
        <v>0</v>
      </c>
      <c r="I51" s="72">
        <v>0</v>
      </c>
      <c r="J51" s="72">
        <v>0</v>
      </c>
      <c r="K51" s="72">
        <v>0</v>
      </c>
      <c r="L51" s="72">
        <f t="shared" si="27"/>
        <v>180</v>
      </c>
      <c r="M51" s="71"/>
      <c r="N51" s="72">
        <f t="shared" si="28"/>
        <v>0</v>
      </c>
      <c r="O51" s="74"/>
      <c r="P51" s="72">
        <f t="shared" si="29"/>
        <v>0</v>
      </c>
      <c r="Q51" s="74"/>
      <c r="R51" s="72">
        <f t="shared" si="30"/>
        <v>0</v>
      </c>
      <c r="S51" s="74"/>
      <c r="T51" s="72">
        <f t="shared" si="31"/>
        <v>0</v>
      </c>
      <c r="U51" s="74"/>
      <c r="V51" s="72">
        <f t="shared" si="32"/>
        <v>0</v>
      </c>
      <c r="W51" s="74"/>
      <c r="X51" s="72">
        <f t="shared" si="33"/>
        <v>0</v>
      </c>
      <c r="Y51" s="82"/>
      <c r="Z51" s="72">
        <f t="shared" si="34"/>
        <v>0</v>
      </c>
      <c r="AA51" s="82"/>
      <c r="AB51" s="72">
        <f t="shared" si="35"/>
        <v>0</v>
      </c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5"/>
      <c r="BG51" s="25"/>
      <c r="BH51" s="25"/>
      <c r="BI51" s="25"/>
      <c r="BJ51" s="25"/>
      <c r="BK51" s="25"/>
      <c r="BL51" s="25"/>
      <c r="BM51" s="25"/>
      <c r="BN51" s="25"/>
      <c r="BO51" s="25"/>
      <c r="BP51" s="25"/>
      <c r="BQ51" s="25"/>
      <c r="BR51" s="25"/>
      <c r="BS51" s="25"/>
      <c r="BT51" s="25"/>
      <c r="BU51" s="25"/>
      <c r="BV51" s="25"/>
      <c r="BW51" s="25"/>
      <c r="BX51" s="25"/>
      <c r="BY51" s="25"/>
      <c r="BZ51" s="25"/>
      <c r="CA51" s="25"/>
      <c r="CB51" s="25"/>
      <c r="CC51" s="25"/>
      <c r="CD51" s="25"/>
      <c r="CE51" s="25"/>
      <c r="CF51" s="25"/>
      <c r="CG51" s="25"/>
      <c r="CH51" s="25"/>
      <c r="CI51" s="25"/>
      <c r="CJ51" s="25"/>
      <c r="CK51" s="25"/>
      <c r="CL51" s="25"/>
      <c r="CM51" s="25"/>
      <c r="CN51" s="25"/>
      <c r="CO51" s="25"/>
      <c r="CP51" s="25"/>
      <c r="CQ51" s="25"/>
      <c r="CR51" s="25"/>
      <c r="CS51" s="25"/>
      <c r="CT51" s="25"/>
      <c r="CU51" s="25"/>
      <c r="CV51" s="25"/>
      <c r="CW51" s="25"/>
      <c r="CX51" s="25"/>
      <c r="CY51" s="25"/>
      <c r="CZ51" s="25"/>
      <c r="DA51" s="25"/>
      <c r="DB51" s="25"/>
    </row>
    <row r="52" spans="1:28" ht="72" customHeight="1">
      <c r="A52" s="12" t="s">
        <v>244</v>
      </c>
      <c r="B52" s="15" t="s">
        <v>108</v>
      </c>
      <c r="C52" s="72"/>
      <c r="D52" s="78" t="s">
        <v>104</v>
      </c>
      <c r="E52" s="72">
        <f t="shared" si="13"/>
        <v>1.5</v>
      </c>
      <c r="F52" s="72">
        <v>45</v>
      </c>
      <c r="G52" s="72">
        <f t="shared" si="25"/>
        <v>0</v>
      </c>
      <c r="H52" s="72">
        <f t="shared" si="26"/>
        <v>0</v>
      </c>
      <c r="I52" s="72">
        <v>0</v>
      </c>
      <c r="J52" s="72">
        <v>0</v>
      </c>
      <c r="K52" s="72">
        <v>0</v>
      </c>
      <c r="L52" s="72">
        <f t="shared" si="27"/>
        <v>45</v>
      </c>
      <c r="M52" s="71"/>
      <c r="N52" s="72">
        <f t="shared" si="28"/>
        <v>0</v>
      </c>
      <c r="O52" s="74"/>
      <c r="P52" s="72">
        <f t="shared" si="29"/>
        <v>0</v>
      </c>
      <c r="Q52" s="74"/>
      <c r="R52" s="72">
        <f t="shared" si="30"/>
        <v>0</v>
      </c>
      <c r="S52" s="74"/>
      <c r="T52" s="72">
        <f t="shared" si="31"/>
        <v>0</v>
      </c>
      <c r="U52" s="74"/>
      <c r="V52" s="72">
        <f t="shared" si="32"/>
        <v>0</v>
      </c>
      <c r="W52" s="74"/>
      <c r="X52" s="72">
        <f t="shared" si="33"/>
        <v>0</v>
      </c>
      <c r="Y52" s="72"/>
      <c r="Z52" s="72">
        <f t="shared" si="34"/>
        <v>0</v>
      </c>
      <c r="AA52" s="72"/>
      <c r="AB52" s="72">
        <f t="shared" si="35"/>
        <v>0</v>
      </c>
    </row>
    <row r="53" spans="1:28" s="28" customFormat="1" ht="36">
      <c r="A53" s="23"/>
      <c r="B53" s="27" t="s">
        <v>112</v>
      </c>
      <c r="C53" s="83"/>
      <c r="D53" s="83"/>
      <c r="E53" s="83">
        <f>SUM(E26:E52)</f>
        <v>120.5</v>
      </c>
      <c r="F53" s="83">
        <f aca="true" t="shared" si="36" ref="F53:AB53">SUM(F26:F52)</f>
        <v>3615</v>
      </c>
      <c r="G53" s="83">
        <f t="shared" si="36"/>
        <v>276</v>
      </c>
      <c r="H53" s="83">
        <f t="shared" si="36"/>
        <v>142</v>
      </c>
      <c r="I53" s="83">
        <f t="shared" si="36"/>
        <v>74</v>
      </c>
      <c r="J53" s="83">
        <f t="shared" si="36"/>
        <v>60</v>
      </c>
      <c r="K53" s="83">
        <f t="shared" si="36"/>
        <v>0</v>
      </c>
      <c r="L53" s="83">
        <f t="shared" si="36"/>
        <v>3339</v>
      </c>
      <c r="M53" s="83">
        <f t="shared" si="36"/>
        <v>6</v>
      </c>
      <c r="N53" s="83">
        <f t="shared" si="36"/>
        <v>18</v>
      </c>
      <c r="O53" s="83">
        <f t="shared" si="36"/>
        <v>10</v>
      </c>
      <c r="P53" s="83">
        <f t="shared" si="36"/>
        <v>40</v>
      </c>
      <c r="Q53" s="83">
        <f t="shared" si="36"/>
        <v>17</v>
      </c>
      <c r="R53" s="83">
        <f t="shared" si="36"/>
        <v>48</v>
      </c>
      <c r="S53" s="83">
        <f t="shared" si="36"/>
        <v>10</v>
      </c>
      <c r="T53" s="83">
        <f t="shared" si="36"/>
        <v>40</v>
      </c>
      <c r="U53" s="83">
        <f t="shared" si="36"/>
        <v>15</v>
      </c>
      <c r="V53" s="83">
        <f t="shared" si="36"/>
        <v>42</v>
      </c>
      <c r="W53" s="83">
        <f t="shared" si="36"/>
        <v>14</v>
      </c>
      <c r="X53" s="83">
        <f t="shared" si="36"/>
        <v>48</v>
      </c>
      <c r="Y53" s="83">
        <f t="shared" si="36"/>
        <v>10</v>
      </c>
      <c r="Z53" s="83">
        <f t="shared" si="36"/>
        <v>24</v>
      </c>
      <c r="AA53" s="83">
        <f t="shared" si="36"/>
        <v>5</v>
      </c>
      <c r="AB53" s="83">
        <f t="shared" si="36"/>
        <v>16</v>
      </c>
    </row>
    <row r="54" spans="1:28" s="29" customFormat="1" ht="71.25" customHeight="1">
      <c r="A54" s="19"/>
      <c r="B54" s="20" t="s">
        <v>113</v>
      </c>
      <c r="C54" s="84"/>
      <c r="D54" s="84"/>
      <c r="E54" s="85">
        <f aca="true" t="shared" si="37" ref="E54:AB54">E53+E24</f>
        <v>173.5</v>
      </c>
      <c r="F54" s="85">
        <f t="shared" si="37"/>
        <v>5205</v>
      </c>
      <c r="G54" s="85">
        <f t="shared" si="37"/>
        <v>450</v>
      </c>
      <c r="H54" s="85">
        <f t="shared" si="37"/>
        <v>212</v>
      </c>
      <c r="I54" s="85">
        <f t="shared" si="37"/>
        <v>126</v>
      </c>
      <c r="J54" s="85">
        <f t="shared" si="37"/>
        <v>96</v>
      </c>
      <c r="K54" s="85">
        <f t="shared" si="37"/>
        <v>16</v>
      </c>
      <c r="L54" s="85">
        <f t="shared" si="37"/>
        <v>4755</v>
      </c>
      <c r="M54" s="85">
        <f t="shared" si="37"/>
        <v>26</v>
      </c>
      <c r="N54" s="85">
        <f t="shared" si="37"/>
        <v>76</v>
      </c>
      <c r="O54" s="85">
        <f t="shared" si="37"/>
        <v>27</v>
      </c>
      <c r="P54" s="85">
        <f t="shared" si="37"/>
        <v>108</v>
      </c>
      <c r="Q54" s="85">
        <f t="shared" si="37"/>
        <v>28</v>
      </c>
      <c r="R54" s="85">
        <f t="shared" si="37"/>
        <v>80</v>
      </c>
      <c r="S54" s="85">
        <f t="shared" si="37"/>
        <v>14</v>
      </c>
      <c r="T54" s="85">
        <f t="shared" si="37"/>
        <v>56</v>
      </c>
      <c r="U54" s="85">
        <f t="shared" si="37"/>
        <v>15</v>
      </c>
      <c r="V54" s="85">
        <f t="shared" si="37"/>
        <v>42</v>
      </c>
      <c r="W54" s="85">
        <f t="shared" si="37"/>
        <v>14</v>
      </c>
      <c r="X54" s="85">
        <f t="shared" si="37"/>
        <v>48</v>
      </c>
      <c r="Y54" s="85">
        <f t="shared" si="37"/>
        <v>10</v>
      </c>
      <c r="Z54" s="85">
        <f t="shared" si="37"/>
        <v>24</v>
      </c>
      <c r="AA54" s="85">
        <f t="shared" si="37"/>
        <v>5</v>
      </c>
      <c r="AB54" s="85">
        <f t="shared" si="37"/>
        <v>16</v>
      </c>
    </row>
    <row r="55" spans="1:106" s="10" customFormat="1" ht="26.25" customHeight="1">
      <c r="A55" s="10" t="s">
        <v>116</v>
      </c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  <c r="CY55" s="11"/>
      <c r="CZ55" s="11"/>
      <c r="DA55" s="11"/>
      <c r="DB55" s="11"/>
    </row>
    <row r="56" spans="1:106" s="10" customFormat="1" ht="26.25" customHeight="1">
      <c r="A56" s="77" t="s">
        <v>181</v>
      </c>
      <c r="B56" s="10" t="s">
        <v>180</v>
      </c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1"/>
      <c r="CL56" s="11"/>
      <c r="CM56" s="11"/>
      <c r="CN56" s="11"/>
      <c r="CO56" s="11"/>
      <c r="CP56" s="11"/>
      <c r="CQ56" s="11"/>
      <c r="CR56" s="11"/>
      <c r="CS56" s="11"/>
      <c r="CT56" s="11"/>
      <c r="CU56" s="11"/>
      <c r="CV56" s="11"/>
      <c r="CW56" s="11"/>
      <c r="CX56" s="11"/>
      <c r="CY56" s="11"/>
      <c r="CZ56" s="11"/>
      <c r="DA56" s="11"/>
      <c r="DB56" s="11"/>
    </row>
    <row r="57" spans="1:106" s="10" customFormat="1" ht="54">
      <c r="A57" s="76" t="s">
        <v>280</v>
      </c>
      <c r="B57" s="35" t="s">
        <v>162</v>
      </c>
      <c r="C57" s="72"/>
      <c r="D57" s="72">
        <v>4</v>
      </c>
      <c r="E57" s="72">
        <f>F57/30</f>
        <v>4</v>
      </c>
      <c r="F57" s="72">
        <v>120</v>
      </c>
      <c r="G57" s="72">
        <f>N57+P57+R57+T57+V57+X57+Z57+AB57</f>
        <v>12</v>
      </c>
      <c r="H57" s="72">
        <f>G57-K57-J57-I57</f>
        <v>-8</v>
      </c>
      <c r="I57" s="74">
        <v>0</v>
      </c>
      <c r="J57" s="74">
        <v>20</v>
      </c>
      <c r="K57" s="72">
        <v>0</v>
      </c>
      <c r="L57" s="72">
        <f>F57-G57</f>
        <v>108</v>
      </c>
      <c r="M57" s="74"/>
      <c r="N57" s="72">
        <f>M57*$M$8</f>
        <v>0</v>
      </c>
      <c r="O57" s="74"/>
      <c r="P57" s="72">
        <f>O57*$O$8</f>
        <v>0</v>
      </c>
      <c r="Q57" s="74"/>
      <c r="R57" s="72">
        <f>Q57*$Q$8</f>
        <v>0</v>
      </c>
      <c r="S57" s="74">
        <v>3</v>
      </c>
      <c r="T57" s="72">
        <f>S57*$S$8</f>
        <v>12</v>
      </c>
      <c r="U57" s="74"/>
      <c r="V57" s="72">
        <f>U57*$U$8</f>
        <v>0</v>
      </c>
      <c r="W57" s="74"/>
      <c r="X57" s="72">
        <f>W57*$W$8</f>
        <v>0</v>
      </c>
      <c r="Y57" s="72"/>
      <c r="Z57" s="72">
        <f>Y57*$Y$8</f>
        <v>0</v>
      </c>
      <c r="AA57" s="72"/>
      <c r="AB57" s="72">
        <f>AA57*$AA$8</f>
        <v>0</v>
      </c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/>
      <c r="CI57" s="11"/>
      <c r="CJ57" s="11"/>
      <c r="CK57" s="11"/>
      <c r="CL57" s="11"/>
      <c r="CM57" s="11"/>
      <c r="CN57" s="11"/>
      <c r="CO57" s="11"/>
      <c r="CP57" s="11"/>
      <c r="CQ57" s="11"/>
      <c r="CR57" s="11"/>
      <c r="CS57" s="11"/>
      <c r="CT57" s="11"/>
      <c r="CU57" s="11"/>
      <c r="CV57" s="11"/>
      <c r="CW57" s="11"/>
      <c r="CX57" s="11"/>
      <c r="CY57" s="11"/>
      <c r="CZ57" s="11"/>
      <c r="DA57" s="11"/>
      <c r="DB57" s="11"/>
    </row>
    <row r="58" spans="1:106" s="10" customFormat="1" ht="54">
      <c r="A58" s="76"/>
      <c r="B58" s="22" t="s">
        <v>182</v>
      </c>
      <c r="C58" s="82"/>
      <c r="D58" s="82"/>
      <c r="E58" s="82">
        <f>SUM(E57)</f>
        <v>4</v>
      </c>
      <c r="F58" s="82">
        <f aca="true" t="shared" si="38" ref="F58:AB58">SUM(F57)</f>
        <v>120</v>
      </c>
      <c r="G58" s="82">
        <f t="shared" si="38"/>
        <v>12</v>
      </c>
      <c r="H58" s="82">
        <f t="shared" si="38"/>
        <v>-8</v>
      </c>
      <c r="I58" s="82">
        <f t="shared" si="38"/>
        <v>0</v>
      </c>
      <c r="J58" s="82">
        <f t="shared" si="38"/>
        <v>20</v>
      </c>
      <c r="K58" s="82">
        <f t="shared" si="38"/>
        <v>0</v>
      </c>
      <c r="L58" s="82">
        <f t="shared" si="38"/>
        <v>108</v>
      </c>
      <c r="M58" s="82">
        <f t="shared" si="38"/>
        <v>0</v>
      </c>
      <c r="N58" s="82">
        <f t="shared" si="38"/>
        <v>0</v>
      </c>
      <c r="O58" s="82">
        <f t="shared" si="38"/>
        <v>0</v>
      </c>
      <c r="P58" s="82">
        <f t="shared" si="38"/>
        <v>0</v>
      </c>
      <c r="Q58" s="82">
        <f t="shared" si="38"/>
        <v>0</v>
      </c>
      <c r="R58" s="82">
        <f t="shared" si="38"/>
        <v>0</v>
      </c>
      <c r="S58" s="82">
        <f t="shared" si="38"/>
        <v>3</v>
      </c>
      <c r="T58" s="82">
        <f t="shared" si="38"/>
        <v>12</v>
      </c>
      <c r="U58" s="82">
        <f t="shared" si="38"/>
        <v>0</v>
      </c>
      <c r="V58" s="82">
        <f t="shared" si="38"/>
        <v>0</v>
      </c>
      <c r="W58" s="82">
        <f t="shared" si="38"/>
        <v>0</v>
      </c>
      <c r="X58" s="82">
        <f t="shared" si="38"/>
        <v>0</v>
      </c>
      <c r="Y58" s="82">
        <f t="shared" si="38"/>
        <v>0</v>
      </c>
      <c r="Z58" s="82">
        <f t="shared" si="38"/>
        <v>0</v>
      </c>
      <c r="AA58" s="82">
        <f t="shared" si="38"/>
        <v>0</v>
      </c>
      <c r="AB58" s="82">
        <f t="shared" si="38"/>
        <v>0</v>
      </c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/>
      <c r="CG58" s="11"/>
      <c r="CH58" s="11"/>
      <c r="CI58" s="11"/>
      <c r="CJ58" s="11"/>
      <c r="CK58" s="11"/>
      <c r="CL58" s="11"/>
      <c r="CM58" s="11"/>
      <c r="CN58" s="11"/>
      <c r="CO58" s="11"/>
      <c r="CP58" s="11"/>
      <c r="CQ58" s="11"/>
      <c r="CR58" s="11"/>
      <c r="CS58" s="11"/>
      <c r="CT58" s="11"/>
      <c r="CU58" s="11"/>
      <c r="CV58" s="11"/>
      <c r="CW58" s="11"/>
      <c r="CX58" s="11"/>
      <c r="CY58" s="11"/>
      <c r="CZ58" s="11"/>
      <c r="DA58" s="11"/>
      <c r="DB58" s="11"/>
    </row>
    <row r="59" spans="1:28" ht="18">
      <c r="A59" s="10" t="s">
        <v>163</v>
      </c>
      <c r="B59" s="10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1"/>
      <c r="N59" s="72"/>
      <c r="O59" s="74"/>
      <c r="P59" s="72"/>
      <c r="Q59" s="74"/>
      <c r="R59" s="72"/>
      <c r="S59" s="74"/>
      <c r="T59" s="72"/>
      <c r="U59" s="74"/>
      <c r="V59" s="72"/>
      <c r="W59" s="74"/>
      <c r="X59" s="72"/>
      <c r="Y59" s="72"/>
      <c r="Z59" s="72"/>
      <c r="AA59" s="72"/>
      <c r="AB59" s="72"/>
    </row>
    <row r="60" spans="1:28" ht="18">
      <c r="A60" s="76" t="s">
        <v>245</v>
      </c>
      <c r="B60" s="35" t="s">
        <v>164</v>
      </c>
      <c r="C60" s="74"/>
      <c r="D60" s="72">
        <v>4</v>
      </c>
      <c r="E60" s="72">
        <f>F60/30</f>
        <v>4</v>
      </c>
      <c r="F60" s="72">
        <v>120</v>
      </c>
      <c r="G60" s="72">
        <f aca="true" t="shared" si="39" ref="G60:G76">N60+P60+R60+T60+V60+X60+Z60+AB60</f>
        <v>12</v>
      </c>
      <c r="H60" s="72">
        <f>G60-K60-J60-I60</f>
        <v>8</v>
      </c>
      <c r="I60" s="74">
        <v>0</v>
      </c>
      <c r="J60" s="74">
        <v>4</v>
      </c>
      <c r="K60" s="72">
        <v>0</v>
      </c>
      <c r="L60" s="72">
        <f aca="true" t="shared" si="40" ref="L60:L76">F60-G60</f>
        <v>108</v>
      </c>
      <c r="M60" s="74"/>
      <c r="N60" s="72">
        <f aca="true" t="shared" si="41" ref="N60:N76">M60*$M$8</f>
        <v>0</v>
      </c>
      <c r="O60" s="74"/>
      <c r="P60" s="72">
        <f aca="true" t="shared" si="42" ref="P60:P76">O60*$O$8</f>
        <v>0</v>
      </c>
      <c r="Q60" s="74"/>
      <c r="R60" s="72">
        <f aca="true" t="shared" si="43" ref="R60:R76">Q60*$Q$8</f>
        <v>0</v>
      </c>
      <c r="S60" s="74">
        <v>3</v>
      </c>
      <c r="T60" s="72">
        <f aca="true" t="shared" si="44" ref="T60:T76">S60*$S$8</f>
        <v>12</v>
      </c>
      <c r="U60" s="74"/>
      <c r="V60" s="72">
        <f aca="true" t="shared" si="45" ref="V60:V76">U60*$U$8</f>
        <v>0</v>
      </c>
      <c r="W60" s="74"/>
      <c r="X60" s="72">
        <f aca="true" t="shared" si="46" ref="X60:X76">W60*$W$8</f>
        <v>0</v>
      </c>
      <c r="Y60" s="72"/>
      <c r="Z60" s="72">
        <f aca="true" t="shared" si="47" ref="Z60:Z76">Y60*$Y$8</f>
        <v>0</v>
      </c>
      <c r="AA60" s="72"/>
      <c r="AB60" s="72">
        <f aca="true" t="shared" si="48" ref="AB60:AB75">AA60*$AA$8</f>
        <v>0</v>
      </c>
    </row>
    <row r="61" spans="1:28" s="5" customFormat="1" ht="18">
      <c r="A61" s="76" t="s">
        <v>246</v>
      </c>
      <c r="B61" s="35" t="s">
        <v>165</v>
      </c>
      <c r="C61" s="74"/>
      <c r="D61" s="72">
        <v>4</v>
      </c>
      <c r="E61" s="74">
        <f aca="true" t="shared" si="49" ref="E61:E76">F61/30</f>
        <v>4</v>
      </c>
      <c r="F61" s="74">
        <v>120</v>
      </c>
      <c r="G61" s="74">
        <f t="shared" si="39"/>
        <v>12</v>
      </c>
      <c r="H61" s="74">
        <f aca="true" t="shared" si="50" ref="H61:H76">G61-K61-J61-I61</f>
        <v>8</v>
      </c>
      <c r="I61" s="74">
        <v>2</v>
      </c>
      <c r="J61" s="74">
        <v>2</v>
      </c>
      <c r="K61" s="74">
        <v>0</v>
      </c>
      <c r="L61" s="74">
        <f t="shared" si="40"/>
        <v>108</v>
      </c>
      <c r="M61" s="71"/>
      <c r="N61" s="74">
        <f t="shared" si="41"/>
        <v>0</v>
      </c>
      <c r="O61" s="74"/>
      <c r="P61" s="74">
        <f t="shared" si="42"/>
        <v>0</v>
      </c>
      <c r="Q61" s="74"/>
      <c r="R61" s="74">
        <f t="shared" si="43"/>
        <v>0</v>
      </c>
      <c r="S61" s="74">
        <v>3</v>
      </c>
      <c r="T61" s="74">
        <f t="shared" si="44"/>
        <v>12</v>
      </c>
      <c r="U61" s="74"/>
      <c r="V61" s="72">
        <f t="shared" si="45"/>
        <v>0</v>
      </c>
      <c r="W61" s="74"/>
      <c r="X61" s="72">
        <f t="shared" si="46"/>
        <v>0</v>
      </c>
      <c r="Y61" s="74"/>
      <c r="Z61" s="72">
        <f t="shared" si="47"/>
        <v>0</v>
      </c>
      <c r="AA61" s="74"/>
      <c r="AB61" s="72">
        <f t="shared" si="48"/>
        <v>0</v>
      </c>
    </row>
    <row r="62" spans="1:28" s="5" customFormat="1" ht="18">
      <c r="A62" s="76" t="s">
        <v>247</v>
      </c>
      <c r="B62" s="35" t="s">
        <v>166</v>
      </c>
      <c r="C62" s="74"/>
      <c r="D62" s="74">
        <v>6</v>
      </c>
      <c r="E62" s="74">
        <f t="shared" si="49"/>
        <v>4</v>
      </c>
      <c r="F62" s="74">
        <v>120</v>
      </c>
      <c r="G62" s="74">
        <f t="shared" si="39"/>
        <v>10</v>
      </c>
      <c r="H62" s="74">
        <f t="shared" si="50"/>
        <v>4</v>
      </c>
      <c r="I62" s="74">
        <v>2</v>
      </c>
      <c r="J62" s="74">
        <v>4</v>
      </c>
      <c r="K62" s="74">
        <v>0</v>
      </c>
      <c r="L62" s="74">
        <f t="shared" si="40"/>
        <v>110</v>
      </c>
      <c r="M62" s="71"/>
      <c r="N62" s="74">
        <f t="shared" si="41"/>
        <v>0</v>
      </c>
      <c r="O62" s="74"/>
      <c r="P62" s="74">
        <f t="shared" si="42"/>
        <v>0</v>
      </c>
      <c r="Q62" s="74"/>
      <c r="R62" s="74">
        <f t="shared" si="43"/>
        <v>0</v>
      </c>
      <c r="S62" s="74"/>
      <c r="T62" s="74">
        <f t="shared" si="44"/>
        <v>0</v>
      </c>
      <c r="U62" s="74"/>
      <c r="V62" s="72">
        <f t="shared" si="45"/>
        <v>0</v>
      </c>
      <c r="W62" s="74">
        <v>3</v>
      </c>
      <c r="X62" s="72">
        <v>10</v>
      </c>
      <c r="Y62" s="74"/>
      <c r="Z62" s="72">
        <f t="shared" si="47"/>
        <v>0</v>
      </c>
      <c r="AA62" s="74"/>
      <c r="AB62" s="72">
        <f t="shared" si="48"/>
        <v>0</v>
      </c>
    </row>
    <row r="63" spans="1:28" s="5" customFormat="1" ht="18">
      <c r="A63" s="76" t="s">
        <v>248</v>
      </c>
      <c r="B63" s="35" t="s">
        <v>167</v>
      </c>
      <c r="C63" s="74" t="s">
        <v>299</v>
      </c>
      <c r="D63" s="74"/>
      <c r="E63" s="74">
        <f t="shared" si="49"/>
        <v>4</v>
      </c>
      <c r="F63" s="74">
        <v>120</v>
      </c>
      <c r="G63" s="74">
        <f t="shared" si="39"/>
        <v>12</v>
      </c>
      <c r="H63" s="74">
        <f t="shared" si="50"/>
        <v>6</v>
      </c>
      <c r="I63" s="74">
        <v>4</v>
      </c>
      <c r="J63" s="74">
        <v>2</v>
      </c>
      <c r="K63" s="74">
        <v>0</v>
      </c>
      <c r="L63" s="74">
        <f t="shared" si="40"/>
        <v>108</v>
      </c>
      <c r="M63" s="71"/>
      <c r="N63" s="74">
        <f t="shared" si="41"/>
        <v>0</v>
      </c>
      <c r="O63" s="74"/>
      <c r="P63" s="74">
        <f t="shared" si="42"/>
        <v>0</v>
      </c>
      <c r="Q63" s="74"/>
      <c r="R63" s="74">
        <f t="shared" si="43"/>
        <v>0</v>
      </c>
      <c r="S63" s="74"/>
      <c r="T63" s="74">
        <f t="shared" si="44"/>
        <v>0</v>
      </c>
      <c r="U63" s="74">
        <v>4</v>
      </c>
      <c r="V63" s="72">
        <f t="shared" si="45"/>
        <v>12</v>
      </c>
      <c r="W63" s="74"/>
      <c r="X63" s="72">
        <f t="shared" si="46"/>
        <v>0</v>
      </c>
      <c r="Y63" s="74"/>
      <c r="Z63" s="72">
        <f t="shared" si="47"/>
        <v>0</v>
      </c>
      <c r="AA63" s="74"/>
      <c r="AB63" s="72">
        <f t="shared" si="48"/>
        <v>0</v>
      </c>
    </row>
    <row r="64" spans="1:28" s="5" customFormat="1" ht="18">
      <c r="A64" s="76" t="s">
        <v>249</v>
      </c>
      <c r="B64" s="35" t="s">
        <v>168</v>
      </c>
      <c r="C64" s="74"/>
      <c r="D64" s="74" t="s">
        <v>299</v>
      </c>
      <c r="E64" s="74">
        <f t="shared" si="49"/>
        <v>3</v>
      </c>
      <c r="F64" s="74">
        <v>90</v>
      </c>
      <c r="G64" s="74">
        <f t="shared" si="39"/>
        <v>8</v>
      </c>
      <c r="H64" s="74">
        <f t="shared" si="50"/>
        <v>4</v>
      </c>
      <c r="I64" s="74">
        <v>2</v>
      </c>
      <c r="J64" s="74">
        <v>2</v>
      </c>
      <c r="K64" s="74">
        <v>0</v>
      </c>
      <c r="L64" s="74">
        <f t="shared" si="40"/>
        <v>82</v>
      </c>
      <c r="M64" s="71"/>
      <c r="N64" s="74">
        <f t="shared" si="41"/>
        <v>0</v>
      </c>
      <c r="O64" s="74"/>
      <c r="P64" s="74">
        <f t="shared" si="42"/>
        <v>0</v>
      </c>
      <c r="Q64" s="74"/>
      <c r="R64" s="74">
        <f t="shared" si="43"/>
        <v>0</v>
      </c>
      <c r="S64" s="74"/>
      <c r="T64" s="74">
        <f t="shared" si="44"/>
        <v>0</v>
      </c>
      <c r="U64" s="74">
        <v>3</v>
      </c>
      <c r="V64" s="72">
        <v>8</v>
      </c>
      <c r="W64" s="74"/>
      <c r="X64" s="72">
        <f t="shared" si="46"/>
        <v>0</v>
      </c>
      <c r="Y64" s="74"/>
      <c r="Z64" s="72">
        <f t="shared" si="47"/>
        <v>0</v>
      </c>
      <c r="AA64" s="74"/>
      <c r="AB64" s="72">
        <f t="shared" si="48"/>
        <v>0</v>
      </c>
    </row>
    <row r="65" spans="1:28" s="5" customFormat="1" ht="18">
      <c r="A65" s="76" t="s">
        <v>250</v>
      </c>
      <c r="B65" s="35" t="s">
        <v>169</v>
      </c>
      <c r="C65" s="74"/>
      <c r="D65" s="74" t="s">
        <v>299</v>
      </c>
      <c r="E65" s="74">
        <f t="shared" si="49"/>
        <v>3</v>
      </c>
      <c r="F65" s="74">
        <v>90</v>
      </c>
      <c r="G65" s="74">
        <f t="shared" si="39"/>
        <v>8</v>
      </c>
      <c r="H65" s="74">
        <f t="shared" si="50"/>
        <v>4</v>
      </c>
      <c r="I65" s="74">
        <v>2</v>
      </c>
      <c r="J65" s="74">
        <v>2</v>
      </c>
      <c r="K65" s="74">
        <v>0</v>
      </c>
      <c r="L65" s="74">
        <f t="shared" si="40"/>
        <v>82</v>
      </c>
      <c r="M65" s="71"/>
      <c r="N65" s="74">
        <f t="shared" si="41"/>
        <v>0</v>
      </c>
      <c r="O65" s="74"/>
      <c r="P65" s="74">
        <f t="shared" si="42"/>
        <v>0</v>
      </c>
      <c r="Q65" s="74"/>
      <c r="R65" s="74">
        <f t="shared" si="43"/>
        <v>0</v>
      </c>
      <c r="S65" s="74"/>
      <c r="T65" s="74">
        <f t="shared" si="44"/>
        <v>0</v>
      </c>
      <c r="U65" s="74">
        <v>3</v>
      </c>
      <c r="V65" s="72">
        <v>8</v>
      </c>
      <c r="W65" s="74"/>
      <c r="X65" s="72">
        <f t="shared" si="46"/>
        <v>0</v>
      </c>
      <c r="Y65" s="74"/>
      <c r="Z65" s="72">
        <f t="shared" si="47"/>
        <v>0</v>
      </c>
      <c r="AA65" s="74"/>
      <c r="AB65" s="72">
        <f t="shared" si="48"/>
        <v>0</v>
      </c>
    </row>
    <row r="66" spans="1:28" s="5" customFormat="1" ht="18">
      <c r="A66" s="76" t="s">
        <v>251</v>
      </c>
      <c r="B66" s="33" t="s">
        <v>170</v>
      </c>
      <c r="C66" s="74"/>
      <c r="D66" s="74" t="s">
        <v>299</v>
      </c>
      <c r="E66" s="74">
        <f t="shared" si="49"/>
        <v>3</v>
      </c>
      <c r="F66" s="74">
        <v>90</v>
      </c>
      <c r="G66" s="74">
        <f t="shared" si="39"/>
        <v>8</v>
      </c>
      <c r="H66" s="74">
        <f t="shared" si="50"/>
        <v>4</v>
      </c>
      <c r="I66" s="74">
        <v>2</v>
      </c>
      <c r="J66" s="74">
        <v>2</v>
      </c>
      <c r="K66" s="74">
        <v>0</v>
      </c>
      <c r="L66" s="74">
        <f t="shared" si="40"/>
        <v>82</v>
      </c>
      <c r="M66" s="71"/>
      <c r="N66" s="74">
        <f t="shared" si="41"/>
        <v>0</v>
      </c>
      <c r="O66" s="74"/>
      <c r="P66" s="74">
        <f t="shared" si="42"/>
        <v>0</v>
      </c>
      <c r="Q66" s="74"/>
      <c r="R66" s="74">
        <f t="shared" si="43"/>
        <v>0</v>
      </c>
      <c r="S66" s="74"/>
      <c r="T66" s="74">
        <f t="shared" si="44"/>
        <v>0</v>
      </c>
      <c r="U66" s="74">
        <v>3</v>
      </c>
      <c r="V66" s="72">
        <v>8</v>
      </c>
      <c r="W66" s="74"/>
      <c r="X66" s="72">
        <f t="shared" si="46"/>
        <v>0</v>
      </c>
      <c r="Y66" s="74"/>
      <c r="Z66" s="72">
        <f t="shared" si="47"/>
        <v>0</v>
      </c>
      <c r="AA66" s="74"/>
      <c r="AB66" s="72">
        <f t="shared" si="48"/>
        <v>0</v>
      </c>
    </row>
    <row r="67" spans="1:28" s="5" customFormat="1" ht="18">
      <c r="A67" s="76" t="s">
        <v>252</v>
      </c>
      <c r="B67" s="35" t="s">
        <v>171</v>
      </c>
      <c r="C67" s="74"/>
      <c r="D67" s="74">
        <v>4</v>
      </c>
      <c r="E67" s="74">
        <f t="shared" si="49"/>
        <v>4</v>
      </c>
      <c r="F67" s="74">
        <v>120</v>
      </c>
      <c r="G67" s="74">
        <f t="shared" si="39"/>
        <v>12</v>
      </c>
      <c r="H67" s="74">
        <f t="shared" si="50"/>
        <v>8</v>
      </c>
      <c r="I67" s="74">
        <v>2</v>
      </c>
      <c r="J67" s="74">
        <v>2</v>
      </c>
      <c r="K67" s="74">
        <v>0</v>
      </c>
      <c r="L67" s="74">
        <f t="shared" si="40"/>
        <v>108</v>
      </c>
      <c r="M67" s="71"/>
      <c r="N67" s="74">
        <f t="shared" si="41"/>
        <v>0</v>
      </c>
      <c r="O67" s="74"/>
      <c r="P67" s="74">
        <f t="shared" si="42"/>
        <v>0</v>
      </c>
      <c r="Q67" s="74"/>
      <c r="R67" s="74">
        <f t="shared" si="43"/>
        <v>0</v>
      </c>
      <c r="S67" s="74">
        <v>3</v>
      </c>
      <c r="T67" s="74">
        <f t="shared" si="44"/>
        <v>12</v>
      </c>
      <c r="U67" s="74"/>
      <c r="V67" s="72">
        <f t="shared" si="45"/>
        <v>0</v>
      </c>
      <c r="W67" s="74"/>
      <c r="X67" s="72">
        <f t="shared" si="46"/>
        <v>0</v>
      </c>
      <c r="Y67" s="74"/>
      <c r="Z67" s="72">
        <f t="shared" si="47"/>
        <v>0</v>
      </c>
      <c r="AA67" s="74"/>
      <c r="AB67" s="72">
        <f t="shared" si="48"/>
        <v>0</v>
      </c>
    </row>
    <row r="68" spans="1:28" s="5" customFormat="1" ht="36">
      <c r="A68" s="76" t="s">
        <v>253</v>
      </c>
      <c r="B68" s="35" t="s">
        <v>172</v>
      </c>
      <c r="C68" s="74"/>
      <c r="D68" s="74">
        <v>6</v>
      </c>
      <c r="E68" s="74">
        <f t="shared" si="49"/>
        <v>4</v>
      </c>
      <c r="F68" s="74">
        <v>120</v>
      </c>
      <c r="G68" s="74">
        <f t="shared" si="39"/>
        <v>10</v>
      </c>
      <c r="H68" s="74">
        <f t="shared" si="50"/>
        <v>4</v>
      </c>
      <c r="I68" s="74">
        <v>4</v>
      </c>
      <c r="J68" s="74">
        <v>2</v>
      </c>
      <c r="K68" s="74">
        <v>0</v>
      </c>
      <c r="L68" s="74">
        <f t="shared" si="40"/>
        <v>110</v>
      </c>
      <c r="M68" s="71"/>
      <c r="N68" s="74">
        <f t="shared" si="41"/>
        <v>0</v>
      </c>
      <c r="O68" s="74"/>
      <c r="P68" s="74">
        <f t="shared" si="42"/>
        <v>0</v>
      </c>
      <c r="Q68" s="74"/>
      <c r="R68" s="74">
        <f t="shared" si="43"/>
        <v>0</v>
      </c>
      <c r="S68" s="74"/>
      <c r="T68" s="74">
        <f t="shared" si="44"/>
        <v>0</v>
      </c>
      <c r="U68" s="74"/>
      <c r="V68" s="72">
        <f t="shared" si="45"/>
        <v>0</v>
      </c>
      <c r="W68" s="74">
        <v>3</v>
      </c>
      <c r="X68" s="72">
        <v>10</v>
      </c>
      <c r="Y68" s="74"/>
      <c r="Z68" s="72">
        <f t="shared" si="47"/>
        <v>0</v>
      </c>
      <c r="AA68" s="74"/>
      <c r="AB68" s="72">
        <f t="shared" si="48"/>
        <v>0</v>
      </c>
    </row>
    <row r="69" spans="1:28" s="5" customFormat="1" ht="18">
      <c r="A69" s="76" t="s">
        <v>254</v>
      </c>
      <c r="B69" s="35" t="s">
        <v>278</v>
      </c>
      <c r="C69" s="74"/>
      <c r="D69" s="74">
        <v>6</v>
      </c>
      <c r="E69" s="74">
        <f t="shared" si="49"/>
        <v>3</v>
      </c>
      <c r="F69" s="74">
        <v>90</v>
      </c>
      <c r="G69" s="74">
        <f t="shared" si="39"/>
        <v>10</v>
      </c>
      <c r="H69" s="74">
        <f t="shared" si="50"/>
        <v>6</v>
      </c>
      <c r="I69" s="74">
        <v>2</v>
      </c>
      <c r="J69" s="74">
        <v>2</v>
      </c>
      <c r="K69" s="74">
        <v>0</v>
      </c>
      <c r="L69" s="74">
        <f t="shared" si="40"/>
        <v>80</v>
      </c>
      <c r="M69" s="71"/>
      <c r="N69" s="74">
        <f t="shared" si="41"/>
        <v>0</v>
      </c>
      <c r="O69" s="74"/>
      <c r="P69" s="74">
        <f t="shared" si="42"/>
        <v>0</v>
      </c>
      <c r="Q69" s="74"/>
      <c r="R69" s="74">
        <f t="shared" si="43"/>
        <v>0</v>
      </c>
      <c r="S69" s="74"/>
      <c r="T69" s="74">
        <f t="shared" si="44"/>
        <v>0</v>
      </c>
      <c r="U69" s="74"/>
      <c r="V69" s="72">
        <f t="shared" si="45"/>
        <v>0</v>
      </c>
      <c r="W69" s="74">
        <v>3</v>
      </c>
      <c r="X69" s="72">
        <v>10</v>
      </c>
      <c r="Y69" s="74"/>
      <c r="Z69" s="72">
        <f t="shared" si="47"/>
        <v>0</v>
      </c>
      <c r="AA69" s="74"/>
      <c r="AB69" s="72">
        <f t="shared" si="48"/>
        <v>0</v>
      </c>
    </row>
    <row r="70" spans="1:28" ht="18">
      <c r="A70" s="76" t="s">
        <v>255</v>
      </c>
      <c r="B70" s="35" t="s">
        <v>173</v>
      </c>
      <c r="C70" s="72" t="s">
        <v>300</v>
      </c>
      <c r="D70" s="72"/>
      <c r="E70" s="72">
        <f t="shared" si="49"/>
        <v>4</v>
      </c>
      <c r="F70" s="72">
        <v>120</v>
      </c>
      <c r="G70" s="72">
        <f t="shared" si="39"/>
        <v>12</v>
      </c>
      <c r="H70" s="72">
        <f t="shared" si="50"/>
        <v>6</v>
      </c>
      <c r="I70" s="74">
        <v>4</v>
      </c>
      <c r="J70" s="74">
        <v>2</v>
      </c>
      <c r="K70" s="72">
        <v>0</v>
      </c>
      <c r="L70" s="72">
        <f t="shared" si="40"/>
        <v>108</v>
      </c>
      <c r="M70" s="71"/>
      <c r="N70" s="72">
        <f t="shared" si="41"/>
        <v>0</v>
      </c>
      <c r="O70" s="74"/>
      <c r="P70" s="72">
        <f t="shared" si="42"/>
        <v>0</v>
      </c>
      <c r="Q70" s="74"/>
      <c r="R70" s="72">
        <f t="shared" si="43"/>
        <v>0</v>
      </c>
      <c r="S70" s="74"/>
      <c r="T70" s="72">
        <f t="shared" si="44"/>
        <v>0</v>
      </c>
      <c r="U70" s="74"/>
      <c r="V70" s="72">
        <f t="shared" si="45"/>
        <v>0</v>
      </c>
      <c r="W70" s="74"/>
      <c r="X70" s="72">
        <f t="shared" si="46"/>
        <v>0</v>
      </c>
      <c r="Y70" s="72">
        <v>5</v>
      </c>
      <c r="Z70" s="72">
        <v>12</v>
      </c>
      <c r="AA70" s="72"/>
      <c r="AB70" s="72">
        <f t="shared" si="48"/>
        <v>0</v>
      </c>
    </row>
    <row r="71" spans="1:28" ht="18">
      <c r="A71" s="76" t="s">
        <v>256</v>
      </c>
      <c r="B71" s="35" t="s">
        <v>174</v>
      </c>
      <c r="C71" s="72"/>
      <c r="D71" s="72" t="s">
        <v>300</v>
      </c>
      <c r="E71" s="72">
        <f t="shared" si="49"/>
        <v>4</v>
      </c>
      <c r="F71" s="72">
        <v>120</v>
      </c>
      <c r="G71" s="72">
        <f t="shared" si="39"/>
        <v>12</v>
      </c>
      <c r="H71" s="72">
        <f t="shared" si="50"/>
        <v>6</v>
      </c>
      <c r="I71" s="74">
        <v>2</v>
      </c>
      <c r="J71" s="74">
        <v>4</v>
      </c>
      <c r="K71" s="72">
        <v>0</v>
      </c>
      <c r="L71" s="72">
        <f t="shared" si="40"/>
        <v>108</v>
      </c>
      <c r="M71" s="71"/>
      <c r="N71" s="72">
        <f t="shared" si="41"/>
        <v>0</v>
      </c>
      <c r="O71" s="74"/>
      <c r="P71" s="72">
        <f t="shared" si="42"/>
        <v>0</v>
      </c>
      <c r="Q71" s="74"/>
      <c r="R71" s="72">
        <f t="shared" si="43"/>
        <v>0</v>
      </c>
      <c r="S71" s="74"/>
      <c r="T71" s="72">
        <f t="shared" si="44"/>
        <v>0</v>
      </c>
      <c r="U71" s="74"/>
      <c r="V71" s="72">
        <f t="shared" si="45"/>
        <v>0</v>
      </c>
      <c r="W71" s="74"/>
      <c r="X71" s="72">
        <f t="shared" si="46"/>
        <v>0</v>
      </c>
      <c r="Y71" s="72">
        <v>5</v>
      </c>
      <c r="Z71" s="72">
        <v>12</v>
      </c>
      <c r="AA71" s="72"/>
      <c r="AB71" s="72">
        <f t="shared" si="48"/>
        <v>0</v>
      </c>
    </row>
    <row r="72" spans="1:28" ht="18">
      <c r="A72" s="76" t="s">
        <v>257</v>
      </c>
      <c r="B72" s="75" t="s">
        <v>175</v>
      </c>
      <c r="C72" s="72" t="s">
        <v>300</v>
      </c>
      <c r="D72" s="74"/>
      <c r="E72" s="72">
        <f t="shared" si="49"/>
        <v>4</v>
      </c>
      <c r="F72" s="86">
        <v>120</v>
      </c>
      <c r="G72" s="72">
        <f t="shared" si="39"/>
        <v>12</v>
      </c>
      <c r="H72" s="72">
        <f t="shared" si="50"/>
        <v>6</v>
      </c>
      <c r="I72" s="74">
        <v>2</v>
      </c>
      <c r="J72" s="74">
        <v>4</v>
      </c>
      <c r="K72" s="74">
        <v>0</v>
      </c>
      <c r="L72" s="72">
        <f t="shared" si="40"/>
        <v>108</v>
      </c>
      <c r="M72" s="71"/>
      <c r="N72" s="72">
        <f t="shared" si="41"/>
        <v>0</v>
      </c>
      <c r="O72" s="74"/>
      <c r="P72" s="72">
        <f t="shared" si="42"/>
        <v>0</v>
      </c>
      <c r="Q72" s="74"/>
      <c r="R72" s="72">
        <f t="shared" si="43"/>
        <v>0</v>
      </c>
      <c r="S72" s="74"/>
      <c r="T72" s="72">
        <f t="shared" si="44"/>
        <v>0</v>
      </c>
      <c r="U72" s="74"/>
      <c r="V72" s="72">
        <f t="shared" si="45"/>
        <v>0</v>
      </c>
      <c r="W72" s="74"/>
      <c r="X72" s="72">
        <f t="shared" si="46"/>
        <v>0</v>
      </c>
      <c r="Y72" s="74">
        <v>5</v>
      </c>
      <c r="Z72" s="72">
        <v>12</v>
      </c>
      <c r="AA72" s="74"/>
      <c r="AB72" s="72">
        <f t="shared" si="48"/>
        <v>0</v>
      </c>
    </row>
    <row r="73" spans="1:28" ht="18">
      <c r="A73" s="76" t="s">
        <v>258</v>
      </c>
      <c r="B73" s="75" t="s">
        <v>176</v>
      </c>
      <c r="C73" s="74">
        <v>8</v>
      </c>
      <c r="D73" s="74"/>
      <c r="E73" s="72">
        <f t="shared" si="49"/>
        <v>4</v>
      </c>
      <c r="F73" s="86">
        <v>120</v>
      </c>
      <c r="G73" s="72">
        <f t="shared" si="39"/>
        <v>12</v>
      </c>
      <c r="H73" s="72">
        <f t="shared" si="50"/>
        <v>6</v>
      </c>
      <c r="I73" s="74">
        <v>4</v>
      </c>
      <c r="J73" s="74">
        <v>2</v>
      </c>
      <c r="K73" s="74">
        <v>0</v>
      </c>
      <c r="L73" s="72">
        <f t="shared" si="40"/>
        <v>108</v>
      </c>
      <c r="M73" s="71"/>
      <c r="N73" s="72">
        <f>M73*$M$8</f>
        <v>0</v>
      </c>
      <c r="O73" s="74"/>
      <c r="P73" s="72">
        <f>O73*$O$8</f>
        <v>0</v>
      </c>
      <c r="Q73" s="74"/>
      <c r="R73" s="72">
        <f>Q73*$Q$8</f>
        <v>0</v>
      </c>
      <c r="S73" s="74"/>
      <c r="T73" s="72">
        <f>S73*$S$8</f>
        <v>0</v>
      </c>
      <c r="U73" s="74"/>
      <c r="V73" s="72">
        <f t="shared" si="45"/>
        <v>0</v>
      </c>
      <c r="W73" s="74"/>
      <c r="X73" s="72">
        <f t="shared" si="46"/>
        <v>0</v>
      </c>
      <c r="Y73" s="74"/>
      <c r="Z73" s="72">
        <f t="shared" si="47"/>
        <v>0</v>
      </c>
      <c r="AA73" s="74">
        <v>4</v>
      </c>
      <c r="AB73" s="72">
        <f t="shared" si="48"/>
        <v>12</v>
      </c>
    </row>
    <row r="74" spans="1:28" ht="18">
      <c r="A74" s="76" t="s">
        <v>259</v>
      </c>
      <c r="B74" s="75" t="s">
        <v>209</v>
      </c>
      <c r="C74" s="74">
        <v>8</v>
      </c>
      <c r="D74" s="74"/>
      <c r="E74" s="72">
        <f t="shared" si="49"/>
        <v>4</v>
      </c>
      <c r="F74" s="86">
        <v>120</v>
      </c>
      <c r="G74" s="72">
        <f t="shared" si="39"/>
        <v>14</v>
      </c>
      <c r="H74" s="72">
        <f t="shared" si="50"/>
        <v>8</v>
      </c>
      <c r="I74" s="74">
        <v>4</v>
      </c>
      <c r="J74" s="74">
        <v>2</v>
      </c>
      <c r="K74" s="74">
        <v>0</v>
      </c>
      <c r="L74" s="72">
        <f t="shared" si="40"/>
        <v>106</v>
      </c>
      <c r="M74" s="71"/>
      <c r="N74" s="72">
        <f>M74*$M$8</f>
        <v>0</v>
      </c>
      <c r="O74" s="74"/>
      <c r="P74" s="72">
        <f>O74*$O$8</f>
        <v>0</v>
      </c>
      <c r="Q74" s="74"/>
      <c r="R74" s="72">
        <f>Q74*$Q$8</f>
        <v>0</v>
      </c>
      <c r="S74" s="74"/>
      <c r="T74" s="72">
        <f>S74*$S$8</f>
        <v>0</v>
      </c>
      <c r="U74" s="74"/>
      <c r="V74" s="72">
        <f t="shared" si="45"/>
        <v>0</v>
      </c>
      <c r="W74" s="74"/>
      <c r="X74" s="72">
        <f t="shared" si="46"/>
        <v>0</v>
      </c>
      <c r="Y74" s="74"/>
      <c r="Z74" s="72">
        <f t="shared" si="47"/>
        <v>0</v>
      </c>
      <c r="AA74" s="74">
        <v>5</v>
      </c>
      <c r="AB74" s="72">
        <v>14</v>
      </c>
    </row>
    <row r="75" spans="1:28" ht="18">
      <c r="A75" s="76" t="s">
        <v>260</v>
      </c>
      <c r="B75" s="75" t="s">
        <v>178</v>
      </c>
      <c r="C75" s="74"/>
      <c r="D75" s="74">
        <v>8</v>
      </c>
      <c r="E75" s="72">
        <f t="shared" si="49"/>
        <v>3</v>
      </c>
      <c r="F75" s="86">
        <v>90</v>
      </c>
      <c r="G75" s="72">
        <f t="shared" si="39"/>
        <v>12</v>
      </c>
      <c r="H75" s="72">
        <f t="shared" si="50"/>
        <v>6</v>
      </c>
      <c r="I75" s="74">
        <v>2</v>
      </c>
      <c r="J75" s="74">
        <v>4</v>
      </c>
      <c r="K75" s="74">
        <v>0</v>
      </c>
      <c r="L75" s="72">
        <f t="shared" si="40"/>
        <v>78</v>
      </c>
      <c r="M75" s="71"/>
      <c r="N75" s="72">
        <f>M75*$M$8</f>
        <v>0</v>
      </c>
      <c r="O75" s="74"/>
      <c r="P75" s="72">
        <f>O75*$O$8</f>
        <v>0</v>
      </c>
      <c r="Q75" s="74"/>
      <c r="R75" s="72">
        <f>Q75*$Q$8</f>
        <v>0</v>
      </c>
      <c r="S75" s="74"/>
      <c r="T75" s="72">
        <f>S75*$S$8</f>
        <v>0</v>
      </c>
      <c r="U75" s="74"/>
      <c r="V75" s="72">
        <f t="shared" si="45"/>
        <v>0</v>
      </c>
      <c r="W75" s="74"/>
      <c r="X75" s="72">
        <f t="shared" si="46"/>
        <v>0</v>
      </c>
      <c r="Y75" s="74"/>
      <c r="Z75" s="72">
        <f t="shared" si="47"/>
        <v>0</v>
      </c>
      <c r="AA75" s="74">
        <v>4</v>
      </c>
      <c r="AB75" s="72">
        <f t="shared" si="48"/>
        <v>12</v>
      </c>
    </row>
    <row r="76" spans="1:28" ht="18">
      <c r="A76" s="76" t="s">
        <v>261</v>
      </c>
      <c r="B76" s="35" t="s">
        <v>179</v>
      </c>
      <c r="C76" s="72">
        <v>8</v>
      </c>
      <c r="D76" s="72"/>
      <c r="E76" s="72">
        <f t="shared" si="49"/>
        <v>3.5</v>
      </c>
      <c r="F76" s="72">
        <v>105</v>
      </c>
      <c r="G76" s="72">
        <f t="shared" si="39"/>
        <v>8</v>
      </c>
      <c r="H76" s="72">
        <f t="shared" si="50"/>
        <v>4</v>
      </c>
      <c r="I76" s="74">
        <v>2</v>
      </c>
      <c r="J76" s="74">
        <v>2</v>
      </c>
      <c r="K76" s="72">
        <v>0</v>
      </c>
      <c r="L76" s="72">
        <f t="shared" si="40"/>
        <v>97</v>
      </c>
      <c r="M76" s="71"/>
      <c r="N76" s="72">
        <f t="shared" si="41"/>
        <v>0</v>
      </c>
      <c r="O76" s="74"/>
      <c r="P76" s="72">
        <f t="shared" si="42"/>
        <v>0</v>
      </c>
      <c r="Q76" s="74"/>
      <c r="R76" s="72">
        <f t="shared" si="43"/>
        <v>0</v>
      </c>
      <c r="S76" s="74"/>
      <c r="T76" s="72">
        <f t="shared" si="44"/>
        <v>0</v>
      </c>
      <c r="U76" s="74"/>
      <c r="V76" s="72">
        <f t="shared" si="45"/>
        <v>0</v>
      </c>
      <c r="W76" s="74"/>
      <c r="X76" s="72">
        <f t="shared" si="46"/>
        <v>0</v>
      </c>
      <c r="Y76" s="72"/>
      <c r="Z76" s="72">
        <f t="shared" si="47"/>
        <v>0</v>
      </c>
      <c r="AA76" s="72">
        <v>3</v>
      </c>
      <c r="AB76" s="72">
        <v>8</v>
      </c>
    </row>
    <row r="77" spans="1:106" s="10" customFormat="1" ht="61.5" customHeight="1">
      <c r="A77" s="21"/>
      <c r="B77" s="22" t="s">
        <v>144</v>
      </c>
      <c r="C77" s="82"/>
      <c r="D77" s="82"/>
      <c r="E77" s="82">
        <f>SUM(E60:E76)</f>
        <v>62.5</v>
      </c>
      <c r="F77" s="82">
        <f aca="true" t="shared" si="51" ref="F77:AB77">SUM(F60:F76)</f>
        <v>1875</v>
      </c>
      <c r="G77" s="82">
        <f t="shared" si="51"/>
        <v>184</v>
      </c>
      <c r="H77" s="82">
        <f t="shared" si="51"/>
        <v>98</v>
      </c>
      <c r="I77" s="82">
        <f t="shared" si="51"/>
        <v>42</v>
      </c>
      <c r="J77" s="82">
        <f t="shared" si="51"/>
        <v>44</v>
      </c>
      <c r="K77" s="82">
        <f t="shared" si="51"/>
        <v>0</v>
      </c>
      <c r="L77" s="82">
        <f t="shared" si="51"/>
        <v>1691</v>
      </c>
      <c r="M77" s="82">
        <f t="shared" si="51"/>
        <v>0</v>
      </c>
      <c r="N77" s="82">
        <f t="shared" si="51"/>
        <v>0</v>
      </c>
      <c r="O77" s="82">
        <f t="shared" si="51"/>
        <v>0</v>
      </c>
      <c r="P77" s="82">
        <f t="shared" si="51"/>
        <v>0</v>
      </c>
      <c r="Q77" s="82">
        <f t="shared" si="51"/>
        <v>0</v>
      </c>
      <c r="R77" s="82">
        <f t="shared" si="51"/>
        <v>0</v>
      </c>
      <c r="S77" s="82">
        <f t="shared" si="51"/>
        <v>9</v>
      </c>
      <c r="T77" s="82">
        <f t="shared" si="51"/>
        <v>36</v>
      </c>
      <c r="U77" s="82">
        <f t="shared" si="51"/>
        <v>13</v>
      </c>
      <c r="V77" s="82">
        <f t="shared" si="51"/>
        <v>36</v>
      </c>
      <c r="W77" s="82">
        <f t="shared" si="51"/>
        <v>9</v>
      </c>
      <c r="X77" s="82">
        <f t="shared" si="51"/>
        <v>30</v>
      </c>
      <c r="Y77" s="82">
        <f t="shared" si="51"/>
        <v>15</v>
      </c>
      <c r="Z77" s="82">
        <f t="shared" si="51"/>
        <v>36</v>
      </c>
      <c r="AA77" s="82">
        <f t="shared" si="51"/>
        <v>16</v>
      </c>
      <c r="AB77" s="82">
        <f t="shared" si="51"/>
        <v>46</v>
      </c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  <c r="BV77" s="11"/>
      <c r="BW77" s="11"/>
      <c r="BX77" s="11"/>
      <c r="BY77" s="11"/>
      <c r="BZ77" s="11"/>
      <c r="CA77" s="11"/>
      <c r="CB77" s="11"/>
      <c r="CC77" s="11"/>
      <c r="CD77" s="11"/>
      <c r="CE77" s="11"/>
      <c r="CF77" s="11"/>
      <c r="CG77" s="11"/>
      <c r="CH77" s="11"/>
      <c r="CI77" s="11"/>
      <c r="CJ77" s="11"/>
      <c r="CK77" s="11"/>
      <c r="CL77" s="11"/>
      <c r="CM77" s="11"/>
      <c r="CN77" s="11"/>
      <c r="CO77" s="11"/>
      <c r="CP77" s="11"/>
      <c r="CQ77" s="11"/>
      <c r="CR77" s="11"/>
      <c r="CS77" s="11"/>
      <c r="CT77" s="11"/>
      <c r="CU77" s="11"/>
      <c r="CV77" s="11"/>
      <c r="CW77" s="11"/>
      <c r="CX77" s="11"/>
      <c r="CY77" s="11"/>
      <c r="CZ77" s="11"/>
      <c r="DA77" s="11"/>
      <c r="DB77" s="11"/>
    </row>
    <row r="78" spans="1:28" ht="18">
      <c r="A78" s="10" t="s">
        <v>195</v>
      </c>
      <c r="B78" s="10"/>
      <c r="C78" s="72"/>
      <c r="D78" s="72"/>
      <c r="E78" s="87"/>
      <c r="F78" s="72"/>
      <c r="G78" s="72"/>
      <c r="H78" s="72"/>
      <c r="I78" s="72"/>
      <c r="J78" s="72"/>
      <c r="K78" s="72"/>
      <c r="L78" s="72"/>
      <c r="M78" s="90"/>
      <c r="N78" s="72"/>
      <c r="O78" s="74"/>
      <c r="P78" s="72"/>
      <c r="Q78" s="74"/>
      <c r="R78" s="72"/>
      <c r="S78" s="74"/>
      <c r="T78" s="72"/>
      <c r="U78" s="74"/>
      <c r="V78" s="72"/>
      <c r="W78" s="74"/>
      <c r="X78" s="72"/>
      <c r="Y78" s="87"/>
      <c r="Z78" s="87"/>
      <c r="AA78" s="87"/>
      <c r="AB78" s="87"/>
    </row>
    <row r="79" spans="1:28" s="5" customFormat="1" ht="18">
      <c r="A79" s="76" t="s">
        <v>262</v>
      </c>
      <c r="B79" s="35" t="s">
        <v>277</v>
      </c>
      <c r="C79" s="74"/>
      <c r="D79" s="72">
        <v>4</v>
      </c>
      <c r="E79" s="74">
        <f>F79/30</f>
        <v>4</v>
      </c>
      <c r="F79" s="74">
        <v>120</v>
      </c>
      <c r="G79" s="74">
        <f>N79+P79+R79+T79+V79+X79+Z79+AB79</f>
        <v>12</v>
      </c>
      <c r="H79" s="74">
        <f>G79-K79-J79-I79</f>
        <v>6</v>
      </c>
      <c r="I79" s="74">
        <v>4</v>
      </c>
      <c r="J79" s="74">
        <v>2</v>
      </c>
      <c r="K79" s="74">
        <v>0</v>
      </c>
      <c r="L79" s="74">
        <f aca="true" t="shared" si="52" ref="L79:L93">F79-G79</f>
        <v>108</v>
      </c>
      <c r="M79" s="71"/>
      <c r="N79" s="74">
        <f aca="true" t="shared" si="53" ref="N79:N93">M79*$M$8</f>
        <v>0</v>
      </c>
      <c r="O79" s="74"/>
      <c r="P79" s="74">
        <f aca="true" t="shared" si="54" ref="P79:P93">O79*$O$8</f>
        <v>0</v>
      </c>
      <c r="Q79" s="74"/>
      <c r="R79" s="74">
        <f aca="true" t="shared" si="55" ref="R79:R93">Q79*$Q$8</f>
        <v>0</v>
      </c>
      <c r="S79" s="74">
        <v>3</v>
      </c>
      <c r="T79" s="74">
        <f aca="true" t="shared" si="56" ref="T79:T93">S79*$S$8</f>
        <v>12</v>
      </c>
      <c r="U79" s="74"/>
      <c r="V79" s="74">
        <f aca="true" t="shared" si="57" ref="V79:V93">U79*$U$8</f>
        <v>0</v>
      </c>
      <c r="W79" s="74"/>
      <c r="X79" s="74">
        <f aca="true" t="shared" si="58" ref="X79:X93">W79*$W$8</f>
        <v>0</v>
      </c>
      <c r="Y79" s="74"/>
      <c r="Z79" s="74">
        <f aca="true" t="shared" si="59" ref="Z79:Z93">Y79*$Y$8</f>
        <v>0</v>
      </c>
      <c r="AA79" s="74"/>
      <c r="AB79" s="74">
        <f aca="true" t="shared" si="60" ref="AB79:AB92">AA79*$AA$8</f>
        <v>0</v>
      </c>
    </row>
    <row r="80" spans="1:28" ht="18">
      <c r="A80" s="76" t="s">
        <v>263</v>
      </c>
      <c r="B80" s="35" t="s">
        <v>183</v>
      </c>
      <c r="C80" s="72"/>
      <c r="D80" s="72">
        <v>4</v>
      </c>
      <c r="E80" s="72">
        <f aca="true" t="shared" si="61" ref="E80:E93">F80/30</f>
        <v>4</v>
      </c>
      <c r="F80" s="72">
        <v>120</v>
      </c>
      <c r="G80" s="72">
        <f aca="true" t="shared" si="62" ref="G80:G93">N80+P80+R80+T80+V80+X80+Z80+AB80</f>
        <v>12</v>
      </c>
      <c r="H80" s="72">
        <f aca="true" t="shared" si="63" ref="H80:H88">G80-K80-J80-I80</f>
        <v>8</v>
      </c>
      <c r="I80" s="74">
        <v>2</v>
      </c>
      <c r="J80" s="74">
        <v>2</v>
      </c>
      <c r="K80" s="72">
        <v>0</v>
      </c>
      <c r="L80" s="72">
        <f t="shared" si="52"/>
        <v>108</v>
      </c>
      <c r="M80" s="71"/>
      <c r="N80" s="72">
        <f t="shared" si="53"/>
        <v>0</v>
      </c>
      <c r="O80" s="74"/>
      <c r="P80" s="72">
        <f t="shared" si="54"/>
        <v>0</v>
      </c>
      <c r="Q80" s="74"/>
      <c r="R80" s="72">
        <f t="shared" si="55"/>
        <v>0</v>
      </c>
      <c r="S80" s="74">
        <v>3</v>
      </c>
      <c r="T80" s="74">
        <f t="shared" si="56"/>
        <v>12</v>
      </c>
      <c r="U80" s="74"/>
      <c r="V80" s="74">
        <f t="shared" si="57"/>
        <v>0</v>
      </c>
      <c r="W80" s="74"/>
      <c r="X80" s="74">
        <f t="shared" si="58"/>
        <v>0</v>
      </c>
      <c r="Y80" s="72"/>
      <c r="Z80" s="74">
        <f t="shared" si="59"/>
        <v>0</v>
      </c>
      <c r="AA80" s="72"/>
      <c r="AB80" s="74">
        <f t="shared" si="60"/>
        <v>0</v>
      </c>
    </row>
    <row r="81" spans="1:28" ht="18">
      <c r="A81" s="76" t="s">
        <v>264</v>
      </c>
      <c r="B81" s="35" t="s">
        <v>184</v>
      </c>
      <c r="C81" s="72"/>
      <c r="D81" s="72">
        <v>4</v>
      </c>
      <c r="E81" s="72">
        <f t="shared" si="61"/>
        <v>4</v>
      </c>
      <c r="F81" s="72">
        <v>120</v>
      </c>
      <c r="G81" s="72">
        <f t="shared" si="62"/>
        <v>12</v>
      </c>
      <c r="H81" s="72">
        <f t="shared" si="63"/>
        <v>8</v>
      </c>
      <c r="I81" s="74">
        <v>2</v>
      </c>
      <c r="J81" s="74">
        <v>2</v>
      </c>
      <c r="K81" s="72">
        <v>0</v>
      </c>
      <c r="L81" s="72">
        <f t="shared" si="52"/>
        <v>108</v>
      </c>
      <c r="M81" s="71"/>
      <c r="N81" s="72">
        <f t="shared" si="53"/>
        <v>0</v>
      </c>
      <c r="O81" s="74"/>
      <c r="P81" s="72">
        <f t="shared" si="54"/>
        <v>0</v>
      </c>
      <c r="Q81" s="74"/>
      <c r="R81" s="72">
        <f t="shared" si="55"/>
        <v>0</v>
      </c>
      <c r="S81" s="74">
        <v>3</v>
      </c>
      <c r="T81" s="74">
        <f t="shared" si="56"/>
        <v>12</v>
      </c>
      <c r="U81" s="74"/>
      <c r="V81" s="74">
        <f t="shared" si="57"/>
        <v>0</v>
      </c>
      <c r="W81" s="74"/>
      <c r="X81" s="74">
        <f t="shared" si="58"/>
        <v>0</v>
      </c>
      <c r="Y81" s="72"/>
      <c r="Z81" s="74">
        <f t="shared" si="59"/>
        <v>0</v>
      </c>
      <c r="AA81" s="72"/>
      <c r="AB81" s="74">
        <f t="shared" si="60"/>
        <v>0</v>
      </c>
    </row>
    <row r="82" spans="1:28" ht="18">
      <c r="A82" s="76" t="s">
        <v>265</v>
      </c>
      <c r="B82" s="35" t="s">
        <v>185</v>
      </c>
      <c r="C82" s="74" t="s">
        <v>299</v>
      </c>
      <c r="D82" s="72"/>
      <c r="E82" s="72">
        <f t="shared" si="61"/>
        <v>5</v>
      </c>
      <c r="F82" s="72">
        <v>150</v>
      </c>
      <c r="G82" s="72">
        <f t="shared" si="62"/>
        <v>14</v>
      </c>
      <c r="H82" s="72">
        <f t="shared" si="63"/>
        <v>8</v>
      </c>
      <c r="I82" s="74">
        <v>4</v>
      </c>
      <c r="J82" s="74">
        <v>2</v>
      </c>
      <c r="K82" s="72">
        <v>0</v>
      </c>
      <c r="L82" s="72">
        <f t="shared" si="52"/>
        <v>136</v>
      </c>
      <c r="M82" s="71"/>
      <c r="N82" s="72">
        <f t="shared" si="53"/>
        <v>0</v>
      </c>
      <c r="O82" s="74"/>
      <c r="P82" s="72">
        <f t="shared" si="54"/>
        <v>0</v>
      </c>
      <c r="Q82" s="74"/>
      <c r="R82" s="72">
        <f t="shared" si="55"/>
        <v>0</v>
      </c>
      <c r="S82" s="74"/>
      <c r="T82" s="74">
        <f t="shared" si="56"/>
        <v>0</v>
      </c>
      <c r="U82" s="74">
        <v>5</v>
      </c>
      <c r="V82" s="74">
        <v>14</v>
      </c>
      <c r="W82" s="74"/>
      <c r="X82" s="74">
        <f t="shared" si="58"/>
        <v>0</v>
      </c>
      <c r="Y82" s="72"/>
      <c r="Z82" s="74">
        <f t="shared" si="59"/>
        <v>0</v>
      </c>
      <c r="AA82" s="72"/>
      <c r="AB82" s="74">
        <f t="shared" si="60"/>
        <v>0</v>
      </c>
    </row>
    <row r="83" spans="1:28" s="5" customFormat="1" ht="18">
      <c r="A83" s="76" t="s">
        <v>266</v>
      </c>
      <c r="B83" s="35" t="s">
        <v>186</v>
      </c>
      <c r="C83" s="74"/>
      <c r="D83" s="74" t="s">
        <v>299</v>
      </c>
      <c r="E83" s="74">
        <f t="shared" si="61"/>
        <v>4</v>
      </c>
      <c r="F83" s="74">
        <v>120</v>
      </c>
      <c r="G83" s="74">
        <f t="shared" si="62"/>
        <v>12</v>
      </c>
      <c r="H83" s="74">
        <f t="shared" si="63"/>
        <v>6</v>
      </c>
      <c r="I83" s="74">
        <v>2</v>
      </c>
      <c r="J83" s="74">
        <v>4</v>
      </c>
      <c r="K83" s="74">
        <v>0</v>
      </c>
      <c r="L83" s="74">
        <f t="shared" si="52"/>
        <v>108</v>
      </c>
      <c r="M83" s="71"/>
      <c r="N83" s="74">
        <f t="shared" si="53"/>
        <v>0</v>
      </c>
      <c r="O83" s="74"/>
      <c r="P83" s="74">
        <f t="shared" si="54"/>
        <v>0</v>
      </c>
      <c r="Q83" s="74"/>
      <c r="R83" s="74">
        <f t="shared" si="55"/>
        <v>0</v>
      </c>
      <c r="S83" s="74"/>
      <c r="T83" s="74">
        <f t="shared" si="56"/>
        <v>0</v>
      </c>
      <c r="U83" s="74">
        <v>4</v>
      </c>
      <c r="V83" s="74">
        <f t="shared" si="57"/>
        <v>12</v>
      </c>
      <c r="W83" s="74"/>
      <c r="X83" s="74">
        <f t="shared" si="58"/>
        <v>0</v>
      </c>
      <c r="Y83" s="74"/>
      <c r="Z83" s="74">
        <f t="shared" si="59"/>
        <v>0</v>
      </c>
      <c r="AA83" s="74"/>
      <c r="AB83" s="74">
        <f t="shared" si="60"/>
        <v>0</v>
      </c>
    </row>
    <row r="84" spans="1:28" s="5" customFormat="1" ht="18">
      <c r="A84" s="76" t="s">
        <v>267</v>
      </c>
      <c r="B84" s="35" t="s">
        <v>187</v>
      </c>
      <c r="C84" s="74"/>
      <c r="D84" s="74" t="s">
        <v>299</v>
      </c>
      <c r="E84" s="74">
        <f t="shared" si="61"/>
        <v>4</v>
      </c>
      <c r="F84" s="74">
        <v>120</v>
      </c>
      <c r="G84" s="74">
        <f t="shared" si="62"/>
        <v>12</v>
      </c>
      <c r="H84" s="74">
        <f>G84-K84-J84-I84</f>
        <v>4</v>
      </c>
      <c r="I84" s="74">
        <v>4</v>
      </c>
      <c r="J84" s="74">
        <v>4</v>
      </c>
      <c r="K84" s="74">
        <v>0</v>
      </c>
      <c r="L84" s="74">
        <f t="shared" si="52"/>
        <v>108</v>
      </c>
      <c r="M84" s="71"/>
      <c r="N84" s="74">
        <f t="shared" si="53"/>
        <v>0</v>
      </c>
      <c r="O84" s="74"/>
      <c r="P84" s="74">
        <f t="shared" si="54"/>
        <v>0</v>
      </c>
      <c r="Q84" s="74"/>
      <c r="R84" s="74">
        <f t="shared" si="55"/>
        <v>0</v>
      </c>
      <c r="S84" s="74"/>
      <c r="T84" s="74">
        <f t="shared" si="56"/>
        <v>0</v>
      </c>
      <c r="U84" s="74">
        <v>4</v>
      </c>
      <c r="V84" s="74">
        <f t="shared" si="57"/>
        <v>12</v>
      </c>
      <c r="W84" s="74"/>
      <c r="X84" s="74">
        <f t="shared" si="58"/>
        <v>0</v>
      </c>
      <c r="Y84" s="74"/>
      <c r="Z84" s="74">
        <f t="shared" si="59"/>
        <v>0</v>
      </c>
      <c r="AA84" s="74"/>
      <c r="AB84" s="74">
        <f t="shared" si="60"/>
        <v>0</v>
      </c>
    </row>
    <row r="85" spans="1:28" s="5" customFormat="1" ht="18">
      <c r="A85" s="76" t="s">
        <v>268</v>
      </c>
      <c r="B85" s="35" t="s">
        <v>188</v>
      </c>
      <c r="C85" s="74">
        <v>6</v>
      </c>
      <c r="D85" s="74"/>
      <c r="E85" s="74">
        <f t="shared" si="61"/>
        <v>4</v>
      </c>
      <c r="F85" s="74">
        <v>120</v>
      </c>
      <c r="G85" s="74">
        <f t="shared" si="62"/>
        <v>10</v>
      </c>
      <c r="H85" s="74">
        <f t="shared" si="63"/>
        <v>4</v>
      </c>
      <c r="I85" s="74">
        <v>4</v>
      </c>
      <c r="J85" s="74">
        <v>2</v>
      </c>
      <c r="K85" s="74">
        <v>0</v>
      </c>
      <c r="L85" s="74">
        <f t="shared" si="52"/>
        <v>110</v>
      </c>
      <c r="M85" s="71"/>
      <c r="N85" s="74">
        <f t="shared" si="53"/>
        <v>0</v>
      </c>
      <c r="O85" s="74"/>
      <c r="P85" s="74">
        <f t="shared" si="54"/>
        <v>0</v>
      </c>
      <c r="Q85" s="74"/>
      <c r="R85" s="74">
        <f t="shared" si="55"/>
        <v>0</v>
      </c>
      <c r="S85" s="74"/>
      <c r="T85" s="74">
        <f t="shared" si="56"/>
        <v>0</v>
      </c>
      <c r="U85" s="74"/>
      <c r="V85" s="74">
        <f t="shared" si="57"/>
        <v>0</v>
      </c>
      <c r="W85" s="74">
        <v>3</v>
      </c>
      <c r="X85" s="74">
        <v>10</v>
      </c>
      <c r="Y85" s="74"/>
      <c r="Z85" s="74">
        <f t="shared" si="59"/>
        <v>0</v>
      </c>
      <c r="AA85" s="74"/>
      <c r="AB85" s="74">
        <f t="shared" si="60"/>
        <v>0</v>
      </c>
    </row>
    <row r="86" spans="1:28" s="5" customFormat="1" ht="18">
      <c r="A86" s="76" t="s">
        <v>269</v>
      </c>
      <c r="B86" s="35" t="s">
        <v>189</v>
      </c>
      <c r="C86" s="74"/>
      <c r="D86" s="74">
        <v>6</v>
      </c>
      <c r="E86" s="74">
        <f t="shared" si="61"/>
        <v>3</v>
      </c>
      <c r="F86" s="74">
        <v>90</v>
      </c>
      <c r="G86" s="74">
        <f t="shared" si="62"/>
        <v>10</v>
      </c>
      <c r="H86" s="74">
        <f t="shared" si="63"/>
        <v>6</v>
      </c>
      <c r="I86" s="74">
        <v>2</v>
      </c>
      <c r="J86" s="74">
        <v>2</v>
      </c>
      <c r="K86" s="74">
        <v>0</v>
      </c>
      <c r="L86" s="74">
        <f t="shared" si="52"/>
        <v>80</v>
      </c>
      <c r="M86" s="71"/>
      <c r="N86" s="74">
        <f t="shared" si="53"/>
        <v>0</v>
      </c>
      <c r="O86" s="74"/>
      <c r="P86" s="74">
        <f t="shared" si="54"/>
        <v>0</v>
      </c>
      <c r="Q86" s="74"/>
      <c r="R86" s="74">
        <f t="shared" si="55"/>
        <v>0</v>
      </c>
      <c r="S86" s="74"/>
      <c r="T86" s="74">
        <f t="shared" si="56"/>
        <v>0</v>
      </c>
      <c r="U86" s="74"/>
      <c r="V86" s="74">
        <f t="shared" si="57"/>
        <v>0</v>
      </c>
      <c r="W86" s="74">
        <v>3</v>
      </c>
      <c r="X86" s="74">
        <v>10</v>
      </c>
      <c r="Y86" s="74"/>
      <c r="Z86" s="74">
        <f t="shared" si="59"/>
        <v>0</v>
      </c>
      <c r="AA86" s="74"/>
      <c r="AB86" s="74">
        <f t="shared" si="60"/>
        <v>0</v>
      </c>
    </row>
    <row r="87" spans="1:28" s="5" customFormat="1" ht="18">
      <c r="A87" s="76" t="s">
        <v>270</v>
      </c>
      <c r="B87" s="35" t="s">
        <v>190</v>
      </c>
      <c r="C87" s="74"/>
      <c r="D87" s="74">
        <v>6</v>
      </c>
      <c r="E87" s="74">
        <f t="shared" si="61"/>
        <v>4</v>
      </c>
      <c r="F87" s="74">
        <v>120</v>
      </c>
      <c r="G87" s="74">
        <f t="shared" si="62"/>
        <v>10</v>
      </c>
      <c r="H87" s="74">
        <f t="shared" si="63"/>
        <v>4</v>
      </c>
      <c r="I87" s="74">
        <v>4</v>
      </c>
      <c r="J87" s="74">
        <v>2</v>
      </c>
      <c r="K87" s="74">
        <v>0</v>
      </c>
      <c r="L87" s="74">
        <f t="shared" si="52"/>
        <v>110</v>
      </c>
      <c r="M87" s="71"/>
      <c r="N87" s="74">
        <f t="shared" si="53"/>
        <v>0</v>
      </c>
      <c r="O87" s="74"/>
      <c r="P87" s="74">
        <f t="shared" si="54"/>
        <v>0</v>
      </c>
      <c r="Q87" s="74"/>
      <c r="R87" s="74">
        <f t="shared" si="55"/>
        <v>0</v>
      </c>
      <c r="S87" s="74"/>
      <c r="T87" s="74">
        <f t="shared" si="56"/>
        <v>0</v>
      </c>
      <c r="U87" s="74"/>
      <c r="V87" s="74">
        <f t="shared" si="57"/>
        <v>0</v>
      </c>
      <c r="W87" s="74">
        <v>3</v>
      </c>
      <c r="X87" s="74">
        <v>10</v>
      </c>
      <c r="Y87" s="74"/>
      <c r="Z87" s="74">
        <f t="shared" si="59"/>
        <v>0</v>
      </c>
      <c r="AA87" s="74"/>
      <c r="AB87" s="74">
        <f t="shared" si="60"/>
        <v>0</v>
      </c>
    </row>
    <row r="88" spans="1:28" s="5" customFormat="1" ht="18">
      <c r="A88" s="76" t="s">
        <v>271</v>
      </c>
      <c r="B88" s="35" t="s">
        <v>191</v>
      </c>
      <c r="C88" s="74"/>
      <c r="D88" s="72" t="s">
        <v>300</v>
      </c>
      <c r="E88" s="74">
        <f t="shared" si="61"/>
        <v>4</v>
      </c>
      <c r="F88" s="74">
        <v>120</v>
      </c>
      <c r="G88" s="74">
        <f t="shared" si="62"/>
        <v>12</v>
      </c>
      <c r="H88" s="74">
        <f t="shared" si="63"/>
        <v>8</v>
      </c>
      <c r="I88" s="74">
        <v>2</v>
      </c>
      <c r="J88" s="74">
        <v>2</v>
      </c>
      <c r="K88" s="74">
        <v>0</v>
      </c>
      <c r="L88" s="74">
        <f t="shared" si="52"/>
        <v>108</v>
      </c>
      <c r="M88" s="71"/>
      <c r="N88" s="74">
        <f t="shared" si="53"/>
        <v>0</v>
      </c>
      <c r="O88" s="74"/>
      <c r="P88" s="74">
        <f t="shared" si="54"/>
        <v>0</v>
      </c>
      <c r="Q88" s="74"/>
      <c r="R88" s="74">
        <f t="shared" si="55"/>
        <v>0</v>
      </c>
      <c r="S88" s="74"/>
      <c r="T88" s="74">
        <f t="shared" si="56"/>
        <v>0</v>
      </c>
      <c r="U88" s="74"/>
      <c r="V88" s="74">
        <f t="shared" si="57"/>
        <v>0</v>
      </c>
      <c r="W88" s="74"/>
      <c r="X88" s="74">
        <f t="shared" si="58"/>
        <v>0</v>
      </c>
      <c r="Y88" s="74">
        <v>5</v>
      </c>
      <c r="Z88" s="74">
        <v>12</v>
      </c>
      <c r="AA88" s="74"/>
      <c r="AB88" s="74">
        <f t="shared" si="60"/>
        <v>0</v>
      </c>
    </row>
    <row r="89" spans="1:28" s="5" customFormat="1" ht="18">
      <c r="A89" s="76" t="s">
        <v>272</v>
      </c>
      <c r="B89" s="35" t="s">
        <v>177</v>
      </c>
      <c r="C89" s="74"/>
      <c r="D89" s="72" t="s">
        <v>300</v>
      </c>
      <c r="E89" s="74">
        <f t="shared" si="61"/>
        <v>4</v>
      </c>
      <c r="F89" s="74">
        <v>120</v>
      </c>
      <c r="G89" s="74">
        <f t="shared" si="62"/>
        <v>12</v>
      </c>
      <c r="H89" s="74">
        <f>G89-K89-J89-I89</f>
        <v>6</v>
      </c>
      <c r="I89" s="74">
        <v>2</v>
      </c>
      <c r="J89" s="74">
        <v>4</v>
      </c>
      <c r="K89" s="74">
        <v>0</v>
      </c>
      <c r="L89" s="74">
        <f t="shared" si="52"/>
        <v>108</v>
      </c>
      <c r="M89" s="71"/>
      <c r="N89" s="74">
        <f t="shared" si="53"/>
        <v>0</v>
      </c>
      <c r="O89" s="74"/>
      <c r="P89" s="74">
        <f t="shared" si="54"/>
        <v>0</v>
      </c>
      <c r="Q89" s="74"/>
      <c r="R89" s="74">
        <f t="shared" si="55"/>
        <v>0</v>
      </c>
      <c r="S89" s="74"/>
      <c r="T89" s="74">
        <f t="shared" si="56"/>
        <v>0</v>
      </c>
      <c r="U89" s="74"/>
      <c r="V89" s="74">
        <f t="shared" si="57"/>
        <v>0</v>
      </c>
      <c r="W89" s="74"/>
      <c r="X89" s="74">
        <f t="shared" si="58"/>
        <v>0</v>
      </c>
      <c r="Y89" s="74">
        <v>5</v>
      </c>
      <c r="Z89" s="74">
        <v>12</v>
      </c>
      <c r="AA89" s="74"/>
      <c r="AB89" s="74">
        <f t="shared" si="60"/>
        <v>0</v>
      </c>
    </row>
    <row r="90" spans="1:28" s="5" customFormat="1" ht="18">
      <c r="A90" s="76" t="s">
        <v>273</v>
      </c>
      <c r="B90" s="75" t="s">
        <v>192</v>
      </c>
      <c r="C90" s="72" t="s">
        <v>300</v>
      </c>
      <c r="D90" s="74"/>
      <c r="E90" s="74">
        <f t="shared" si="61"/>
        <v>5</v>
      </c>
      <c r="F90" s="86">
        <v>150</v>
      </c>
      <c r="G90" s="74">
        <f t="shared" si="62"/>
        <v>16</v>
      </c>
      <c r="H90" s="74">
        <f>G90-K90-J90-I90</f>
        <v>10</v>
      </c>
      <c r="I90" s="74">
        <v>2</v>
      </c>
      <c r="J90" s="74">
        <v>4</v>
      </c>
      <c r="K90" s="74">
        <v>0</v>
      </c>
      <c r="L90" s="74">
        <f t="shared" si="52"/>
        <v>134</v>
      </c>
      <c r="M90" s="71"/>
      <c r="N90" s="74">
        <f t="shared" si="53"/>
        <v>0</v>
      </c>
      <c r="O90" s="74"/>
      <c r="P90" s="74">
        <f t="shared" si="54"/>
        <v>0</v>
      </c>
      <c r="Q90" s="74"/>
      <c r="R90" s="74">
        <f t="shared" si="55"/>
        <v>0</v>
      </c>
      <c r="S90" s="74"/>
      <c r="T90" s="74">
        <f t="shared" si="56"/>
        <v>0</v>
      </c>
      <c r="U90" s="74"/>
      <c r="V90" s="74">
        <f t="shared" si="57"/>
        <v>0</v>
      </c>
      <c r="W90" s="74"/>
      <c r="X90" s="74">
        <f t="shared" si="58"/>
        <v>0</v>
      </c>
      <c r="Y90" s="74">
        <v>6</v>
      </c>
      <c r="Z90" s="74">
        <v>16</v>
      </c>
      <c r="AA90" s="74"/>
      <c r="AB90" s="74">
        <f t="shared" si="60"/>
        <v>0</v>
      </c>
    </row>
    <row r="91" spans="1:28" ht="18">
      <c r="A91" s="76" t="s">
        <v>274</v>
      </c>
      <c r="B91" s="75" t="s">
        <v>203</v>
      </c>
      <c r="C91" s="74">
        <v>8</v>
      </c>
      <c r="D91" s="74"/>
      <c r="E91" s="72">
        <f t="shared" si="61"/>
        <v>5</v>
      </c>
      <c r="F91" s="86">
        <v>150</v>
      </c>
      <c r="G91" s="72">
        <f>N91+P91+R91+T91+V91+X91+Z91+AB91</f>
        <v>18</v>
      </c>
      <c r="H91" s="72">
        <f>G91-K91-J91-I91</f>
        <v>12</v>
      </c>
      <c r="I91" s="74">
        <v>2</v>
      </c>
      <c r="J91" s="74">
        <v>4</v>
      </c>
      <c r="K91" s="74">
        <v>0</v>
      </c>
      <c r="L91" s="72">
        <f>F91-G91</f>
        <v>132</v>
      </c>
      <c r="M91" s="71"/>
      <c r="N91" s="72">
        <f>M91*$M$8</f>
        <v>0</v>
      </c>
      <c r="O91" s="74"/>
      <c r="P91" s="72">
        <f>O91*$O$8</f>
        <v>0</v>
      </c>
      <c r="Q91" s="74"/>
      <c r="R91" s="72">
        <f>Q91*$Q$8</f>
        <v>0</v>
      </c>
      <c r="S91" s="74"/>
      <c r="T91" s="74">
        <f t="shared" si="56"/>
        <v>0</v>
      </c>
      <c r="U91" s="74"/>
      <c r="V91" s="74">
        <f t="shared" si="57"/>
        <v>0</v>
      </c>
      <c r="W91" s="74"/>
      <c r="X91" s="74">
        <f t="shared" si="58"/>
        <v>0</v>
      </c>
      <c r="Y91" s="74"/>
      <c r="Z91" s="74">
        <f t="shared" si="59"/>
        <v>0</v>
      </c>
      <c r="AA91" s="74">
        <v>6</v>
      </c>
      <c r="AB91" s="74">
        <f t="shared" si="60"/>
        <v>18</v>
      </c>
    </row>
    <row r="92" spans="1:28" ht="18">
      <c r="A92" s="76" t="s">
        <v>275</v>
      </c>
      <c r="B92" s="75" t="s">
        <v>193</v>
      </c>
      <c r="C92" s="72">
        <v>8</v>
      </c>
      <c r="D92" s="72"/>
      <c r="E92" s="72">
        <f t="shared" si="61"/>
        <v>4</v>
      </c>
      <c r="F92" s="72">
        <v>120</v>
      </c>
      <c r="G92" s="72">
        <f t="shared" si="62"/>
        <v>12</v>
      </c>
      <c r="H92" s="72">
        <f>G92-K92-J92-I92</f>
        <v>6</v>
      </c>
      <c r="I92" s="74">
        <v>2</v>
      </c>
      <c r="J92" s="74">
        <v>4</v>
      </c>
      <c r="K92" s="72">
        <v>0</v>
      </c>
      <c r="L92" s="72">
        <f t="shared" si="52"/>
        <v>108</v>
      </c>
      <c r="M92" s="71"/>
      <c r="N92" s="72">
        <f t="shared" si="53"/>
        <v>0</v>
      </c>
      <c r="O92" s="74"/>
      <c r="P92" s="72">
        <f t="shared" si="54"/>
        <v>0</v>
      </c>
      <c r="Q92" s="74"/>
      <c r="R92" s="72">
        <f t="shared" si="55"/>
        <v>0</v>
      </c>
      <c r="S92" s="74"/>
      <c r="T92" s="74">
        <f t="shared" si="56"/>
        <v>0</v>
      </c>
      <c r="U92" s="74"/>
      <c r="V92" s="74">
        <f t="shared" si="57"/>
        <v>0</v>
      </c>
      <c r="W92" s="74"/>
      <c r="X92" s="74">
        <f t="shared" si="58"/>
        <v>0</v>
      </c>
      <c r="Y92" s="72"/>
      <c r="Z92" s="74">
        <f t="shared" si="59"/>
        <v>0</v>
      </c>
      <c r="AA92" s="72">
        <v>4</v>
      </c>
      <c r="AB92" s="74">
        <f t="shared" si="60"/>
        <v>12</v>
      </c>
    </row>
    <row r="93" spans="1:28" ht="36">
      <c r="A93" s="76" t="s">
        <v>276</v>
      </c>
      <c r="B93" s="35" t="s">
        <v>194</v>
      </c>
      <c r="C93" s="72"/>
      <c r="D93" s="72">
        <v>8</v>
      </c>
      <c r="E93" s="72">
        <f t="shared" si="61"/>
        <v>4.5</v>
      </c>
      <c r="F93" s="72">
        <v>135</v>
      </c>
      <c r="G93" s="72">
        <f t="shared" si="62"/>
        <v>14</v>
      </c>
      <c r="H93" s="72">
        <f>G93-K93-J93-I93</f>
        <v>8</v>
      </c>
      <c r="I93" s="72">
        <v>2</v>
      </c>
      <c r="J93" s="72">
        <v>4</v>
      </c>
      <c r="K93" s="72">
        <v>0</v>
      </c>
      <c r="L93" s="72">
        <f t="shared" si="52"/>
        <v>121</v>
      </c>
      <c r="M93" s="71"/>
      <c r="N93" s="72">
        <f t="shared" si="53"/>
        <v>0</v>
      </c>
      <c r="O93" s="74"/>
      <c r="P93" s="72">
        <f t="shared" si="54"/>
        <v>0</v>
      </c>
      <c r="Q93" s="74"/>
      <c r="R93" s="72">
        <f t="shared" si="55"/>
        <v>0</v>
      </c>
      <c r="S93" s="74"/>
      <c r="T93" s="74">
        <f t="shared" si="56"/>
        <v>0</v>
      </c>
      <c r="U93" s="74"/>
      <c r="V93" s="74">
        <f t="shared" si="57"/>
        <v>0</v>
      </c>
      <c r="W93" s="74"/>
      <c r="X93" s="74">
        <f t="shared" si="58"/>
        <v>0</v>
      </c>
      <c r="Y93" s="72"/>
      <c r="Z93" s="74">
        <f t="shared" si="59"/>
        <v>0</v>
      </c>
      <c r="AA93" s="72">
        <v>5</v>
      </c>
      <c r="AB93" s="74">
        <v>14</v>
      </c>
    </row>
    <row r="94" spans="1:28" s="28" customFormat="1" ht="54">
      <c r="A94" s="21"/>
      <c r="B94" s="27" t="s">
        <v>145</v>
      </c>
      <c r="C94" s="83"/>
      <c r="D94" s="83"/>
      <c r="E94" s="83">
        <f>SUM(E79:E93)</f>
        <v>62.5</v>
      </c>
      <c r="F94" s="83">
        <f aca="true" t="shared" si="64" ref="F94:AB94">SUM(F79:F93)</f>
        <v>1875</v>
      </c>
      <c r="G94" s="83">
        <f t="shared" si="64"/>
        <v>188</v>
      </c>
      <c r="H94" s="83">
        <f t="shared" si="64"/>
        <v>104</v>
      </c>
      <c r="I94" s="83">
        <f t="shared" si="64"/>
        <v>40</v>
      </c>
      <c r="J94" s="83">
        <f t="shared" si="64"/>
        <v>44</v>
      </c>
      <c r="K94" s="83">
        <f t="shared" si="64"/>
        <v>0</v>
      </c>
      <c r="L94" s="83">
        <f t="shared" si="64"/>
        <v>1687</v>
      </c>
      <c r="M94" s="83">
        <f t="shared" si="64"/>
        <v>0</v>
      </c>
      <c r="N94" s="83">
        <f t="shared" si="64"/>
        <v>0</v>
      </c>
      <c r="O94" s="83">
        <f t="shared" si="64"/>
        <v>0</v>
      </c>
      <c r="P94" s="83">
        <f t="shared" si="64"/>
        <v>0</v>
      </c>
      <c r="Q94" s="83">
        <f t="shared" si="64"/>
        <v>0</v>
      </c>
      <c r="R94" s="83">
        <f t="shared" si="64"/>
        <v>0</v>
      </c>
      <c r="S94" s="83">
        <f t="shared" si="64"/>
        <v>9</v>
      </c>
      <c r="T94" s="83">
        <f t="shared" si="64"/>
        <v>36</v>
      </c>
      <c r="U94" s="83">
        <f t="shared" si="64"/>
        <v>13</v>
      </c>
      <c r="V94" s="83">
        <f t="shared" si="64"/>
        <v>38</v>
      </c>
      <c r="W94" s="83">
        <f t="shared" si="64"/>
        <v>9</v>
      </c>
      <c r="X94" s="83">
        <f t="shared" si="64"/>
        <v>30</v>
      </c>
      <c r="Y94" s="83">
        <f t="shared" si="64"/>
        <v>16</v>
      </c>
      <c r="Z94" s="83">
        <f t="shared" si="64"/>
        <v>40</v>
      </c>
      <c r="AA94" s="83">
        <f t="shared" si="64"/>
        <v>15</v>
      </c>
      <c r="AB94" s="83">
        <f t="shared" si="64"/>
        <v>44</v>
      </c>
    </row>
    <row r="95" spans="1:28" s="30" customFormat="1" ht="36">
      <c r="A95" s="19"/>
      <c r="B95" s="20" t="s">
        <v>114</v>
      </c>
      <c r="C95" s="88"/>
      <c r="D95" s="88"/>
      <c r="E95" s="88">
        <f aca="true" t="shared" si="65" ref="E95:AB95">AVERAGE(E77,E94)+E58</f>
        <v>66.5</v>
      </c>
      <c r="F95" s="88">
        <f t="shared" si="65"/>
        <v>1995</v>
      </c>
      <c r="G95" s="88">
        <f t="shared" si="65"/>
        <v>198</v>
      </c>
      <c r="H95" s="88">
        <f t="shared" si="65"/>
        <v>93</v>
      </c>
      <c r="I95" s="88">
        <f t="shared" si="65"/>
        <v>41</v>
      </c>
      <c r="J95" s="88">
        <f t="shared" si="65"/>
        <v>64</v>
      </c>
      <c r="K95" s="88">
        <f t="shared" si="65"/>
        <v>0</v>
      </c>
      <c r="L95" s="88">
        <f t="shared" si="65"/>
        <v>1797</v>
      </c>
      <c r="M95" s="88">
        <f>AVERAGE(M77,M94)+M58</f>
        <v>0</v>
      </c>
      <c r="N95" s="88">
        <f t="shared" si="65"/>
        <v>0</v>
      </c>
      <c r="O95" s="88">
        <f t="shared" si="65"/>
        <v>0</v>
      </c>
      <c r="P95" s="88">
        <f t="shared" si="65"/>
        <v>0</v>
      </c>
      <c r="Q95" s="88">
        <f t="shared" si="65"/>
        <v>0</v>
      </c>
      <c r="R95" s="88">
        <f t="shared" si="65"/>
        <v>0</v>
      </c>
      <c r="S95" s="88">
        <f t="shared" si="65"/>
        <v>12</v>
      </c>
      <c r="T95" s="88">
        <f t="shared" si="65"/>
        <v>48</v>
      </c>
      <c r="U95" s="88">
        <f t="shared" si="65"/>
        <v>13</v>
      </c>
      <c r="V95" s="88">
        <f t="shared" si="65"/>
        <v>37</v>
      </c>
      <c r="W95" s="88">
        <f t="shared" si="65"/>
        <v>9</v>
      </c>
      <c r="X95" s="88">
        <f t="shared" si="65"/>
        <v>30</v>
      </c>
      <c r="Y95" s="88">
        <f t="shared" si="65"/>
        <v>15.5</v>
      </c>
      <c r="Z95" s="88">
        <f t="shared" si="65"/>
        <v>38</v>
      </c>
      <c r="AA95" s="88">
        <f t="shared" si="65"/>
        <v>15.5</v>
      </c>
      <c r="AB95" s="88">
        <f t="shared" si="65"/>
        <v>45</v>
      </c>
    </row>
    <row r="96" spans="1:28" s="32" customFormat="1" ht="54">
      <c r="A96" s="37"/>
      <c r="B96" s="36" t="s">
        <v>42</v>
      </c>
      <c r="C96" s="89"/>
      <c r="D96" s="89"/>
      <c r="E96" s="89">
        <f>E95+E54</f>
        <v>240</v>
      </c>
      <c r="F96" s="89">
        <f aca="true" t="shared" si="66" ref="F96:AB96">F95+F54</f>
        <v>7200</v>
      </c>
      <c r="G96" s="89">
        <f t="shared" si="66"/>
        <v>648</v>
      </c>
      <c r="H96" s="89">
        <f t="shared" si="66"/>
        <v>305</v>
      </c>
      <c r="I96" s="89">
        <f t="shared" si="66"/>
        <v>167</v>
      </c>
      <c r="J96" s="89">
        <f t="shared" si="66"/>
        <v>160</v>
      </c>
      <c r="K96" s="89">
        <f t="shared" si="66"/>
        <v>16</v>
      </c>
      <c r="L96" s="89">
        <f t="shared" si="66"/>
        <v>6552</v>
      </c>
      <c r="M96" s="89">
        <f>M95+M54</f>
        <v>26</v>
      </c>
      <c r="N96" s="89">
        <f t="shared" si="66"/>
        <v>76</v>
      </c>
      <c r="O96" s="89">
        <f t="shared" si="66"/>
        <v>27</v>
      </c>
      <c r="P96" s="89">
        <f t="shared" si="66"/>
        <v>108</v>
      </c>
      <c r="Q96" s="89">
        <f t="shared" si="66"/>
        <v>28</v>
      </c>
      <c r="R96" s="89">
        <f t="shared" si="66"/>
        <v>80</v>
      </c>
      <c r="S96" s="89">
        <f t="shared" si="66"/>
        <v>26</v>
      </c>
      <c r="T96" s="89">
        <f t="shared" si="66"/>
        <v>104</v>
      </c>
      <c r="U96" s="89">
        <f t="shared" si="66"/>
        <v>28</v>
      </c>
      <c r="V96" s="89">
        <f t="shared" si="66"/>
        <v>79</v>
      </c>
      <c r="W96" s="89">
        <f t="shared" si="66"/>
        <v>23</v>
      </c>
      <c r="X96" s="89">
        <f t="shared" si="66"/>
        <v>78</v>
      </c>
      <c r="Y96" s="89">
        <f t="shared" si="66"/>
        <v>25.5</v>
      </c>
      <c r="Z96" s="89">
        <f t="shared" si="66"/>
        <v>62</v>
      </c>
      <c r="AA96" s="89">
        <f t="shared" si="66"/>
        <v>20.5</v>
      </c>
      <c r="AB96" s="89">
        <f t="shared" si="66"/>
        <v>61</v>
      </c>
    </row>
    <row r="97" spans="1:28" ht="18">
      <c r="A97" s="12"/>
      <c r="B97" s="31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8"/>
      <c r="N97" s="12"/>
      <c r="O97" s="14"/>
      <c r="P97" s="12"/>
      <c r="Q97" s="14"/>
      <c r="R97" s="12"/>
      <c r="S97" s="14"/>
      <c r="T97" s="12"/>
      <c r="U97" s="14"/>
      <c r="V97" s="12"/>
      <c r="W97" s="14"/>
      <c r="X97" s="12"/>
      <c r="Y97" s="12"/>
      <c r="Z97" s="12"/>
      <c r="AA97" s="12"/>
      <c r="AB97" s="12"/>
    </row>
    <row r="98" spans="1:106" s="6" customFormat="1" ht="36">
      <c r="A98" s="16"/>
      <c r="B98" s="17" t="s">
        <v>37</v>
      </c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>
        <v>30</v>
      </c>
      <c r="N98" s="34"/>
      <c r="O98" s="34">
        <v>30</v>
      </c>
      <c r="P98" s="34"/>
      <c r="Q98" s="34">
        <v>30</v>
      </c>
      <c r="R98" s="34"/>
      <c r="S98" s="34">
        <v>30</v>
      </c>
      <c r="T98" s="34"/>
      <c r="U98" s="34">
        <v>30</v>
      </c>
      <c r="V98" s="34"/>
      <c r="W98" s="34">
        <v>30</v>
      </c>
      <c r="X98" s="34"/>
      <c r="Y98" s="34">
        <v>30</v>
      </c>
      <c r="Z98" s="34"/>
      <c r="AA98" s="34">
        <v>30</v>
      </c>
      <c r="AB98" s="34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</row>
    <row r="99" spans="1:106" s="6" customFormat="1" ht="18">
      <c r="A99" s="16"/>
      <c r="B99" s="17" t="s">
        <v>34</v>
      </c>
      <c r="C99" s="34" t="s">
        <v>196</v>
      </c>
      <c r="D99" s="34"/>
      <c r="E99" s="34"/>
      <c r="F99" s="34"/>
      <c r="G99" s="34"/>
      <c r="H99" s="34"/>
      <c r="I99" s="34"/>
      <c r="J99" s="34"/>
      <c r="K99" s="34"/>
      <c r="L99" s="34"/>
      <c r="M99" s="34">
        <v>6</v>
      </c>
      <c r="N99" s="34"/>
      <c r="O99" s="34">
        <v>8</v>
      </c>
      <c r="P99" s="34"/>
      <c r="Q99" s="34">
        <v>7</v>
      </c>
      <c r="R99" s="34"/>
      <c r="S99" s="34">
        <v>8</v>
      </c>
      <c r="T99" s="34"/>
      <c r="U99" s="34" t="s">
        <v>199</v>
      </c>
      <c r="V99" s="34"/>
      <c r="W99" s="34">
        <v>7</v>
      </c>
      <c r="X99" s="34"/>
      <c r="Y99" s="34">
        <v>5</v>
      </c>
      <c r="Z99" s="34"/>
      <c r="AA99" s="34" t="s">
        <v>201</v>
      </c>
      <c r="AB99" s="34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</row>
    <row r="100" spans="1:106" s="6" customFormat="1" ht="18">
      <c r="A100" s="16"/>
      <c r="B100" s="17" t="s">
        <v>100</v>
      </c>
      <c r="C100" s="34">
        <v>2</v>
      </c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>
        <v>1</v>
      </c>
      <c r="X100" s="34"/>
      <c r="Y100" s="34">
        <v>1</v>
      </c>
      <c r="Z100" s="34"/>
      <c r="AA100" s="34"/>
      <c r="AB100" s="34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</row>
    <row r="101" spans="1:106" s="6" customFormat="1" ht="18">
      <c r="A101" s="16"/>
      <c r="B101" s="17" t="s">
        <v>103</v>
      </c>
      <c r="C101" s="34">
        <v>1</v>
      </c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  <c r="AA101" s="34">
        <v>1</v>
      </c>
      <c r="AB101" s="34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</row>
    <row r="102" spans="1:106" s="6" customFormat="1" ht="18">
      <c r="A102" s="16"/>
      <c r="B102" s="17" t="s">
        <v>35</v>
      </c>
      <c r="C102" s="34">
        <v>2</v>
      </c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>
        <v>1</v>
      </c>
      <c r="T102" s="34"/>
      <c r="U102" s="34"/>
      <c r="V102" s="34"/>
      <c r="W102" s="34"/>
      <c r="X102" s="34"/>
      <c r="Y102" s="34"/>
      <c r="Z102" s="34"/>
      <c r="AA102" s="34">
        <v>1</v>
      </c>
      <c r="AB102" s="34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</row>
    <row r="103" spans="1:106" s="6" customFormat="1" ht="18">
      <c r="A103" s="16"/>
      <c r="B103" s="17" t="s">
        <v>101</v>
      </c>
      <c r="C103" s="34" t="s">
        <v>197</v>
      </c>
      <c r="D103" s="34"/>
      <c r="E103" s="34"/>
      <c r="F103" s="34"/>
      <c r="G103" s="34"/>
      <c r="H103" s="34"/>
      <c r="I103" s="34"/>
      <c r="J103" s="34"/>
      <c r="K103" s="34"/>
      <c r="L103" s="34"/>
      <c r="M103" s="34">
        <v>2</v>
      </c>
      <c r="N103" s="34"/>
      <c r="O103" s="34">
        <v>5</v>
      </c>
      <c r="P103" s="34"/>
      <c r="Q103" s="34">
        <v>2</v>
      </c>
      <c r="R103" s="34"/>
      <c r="S103" s="34">
        <v>5</v>
      </c>
      <c r="T103" s="34"/>
      <c r="U103" s="34" t="s">
        <v>198</v>
      </c>
      <c r="V103" s="34"/>
      <c r="W103" s="34" t="s">
        <v>201</v>
      </c>
      <c r="X103" s="34"/>
      <c r="Y103" s="34" t="s">
        <v>202</v>
      </c>
      <c r="Z103" s="34"/>
      <c r="AA103" s="34">
        <v>1</v>
      </c>
      <c r="AB103" s="34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</row>
    <row r="104" spans="1:106" s="6" customFormat="1" ht="18">
      <c r="A104" s="16"/>
      <c r="B104" s="17" t="s">
        <v>36</v>
      </c>
      <c r="C104" s="34" t="s">
        <v>197</v>
      </c>
      <c r="D104" s="34"/>
      <c r="E104" s="34"/>
      <c r="F104" s="34"/>
      <c r="G104" s="34"/>
      <c r="H104" s="34"/>
      <c r="I104" s="34"/>
      <c r="J104" s="34"/>
      <c r="K104" s="34"/>
      <c r="L104" s="34"/>
      <c r="M104" s="34">
        <v>3</v>
      </c>
      <c r="N104" s="34"/>
      <c r="O104" s="34">
        <v>3</v>
      </c>
      <c r="P104" s="34"/>
      <c r="Q104" s="34">
        <v>3</v>
      </c>
      <c r="R104" s="34"/>
      <c r="S104" s="34">
        <v>3</v>
      </c>
      <c r="T104" s="34"/>
      <c r="U104" s="34">
        <v>3</v>
      </c>
      <c r="V104" s="34"/>
      <c r="W104" s="34" t="s">
        <v>200</v>
      </c>
      <c r="X104" s="34"/>
      <c r="Y104" s="34" t="s">
        <v>198</v>
      </c>
      <c r="Z104" s="34"/>
      <c r="AA104" s="34" t="s">
        <v>198</v>
      </c>
      <c r="AB104" s="34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</row>
    <row r="105" spans="1:28" s="41" customFormat="1" ht="18">
      <c r="A105" s="16"/>
      <c r="B105" s="17" t="s">
        <v>81</v>
      </c>
      <c r="C105" s="34">
        <v>1</v>
      </c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  <c r="Z105" s="34"/>
      <c r="AA105" s="34">
        <v>1</v>
      </c>
      <c r="AB105" s="34"/>
    </row>
    <row r="106" spans="2:106" s="38" customFormat="1" ht="17.25">
      <c r="B106" s="39"/>
      <c r="M106" s="40"/>
      <c r="O106" s="40"/>
      <c r="Q106" s="40"/>
      <c r="S106" s="40"/>
      <c r="U106" s="40"/>
      <c r="W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  <c r="CF106" s="40"/>
      <c r="CG106" s="40"/>
      <c r="CH106" s="40"/>
      <c r="CI106" s="40"/>
      <c r="CJ106" s="40"/>
      <c r="CK106" s="40"/>
      <c r="CL106" s="40"/>
      <c r="CM106" s="40"/>
      <c r="CN106" s="40"/>
      <c r="CO106" s="40"/>
      <c r="CP106" s="40"/>
      <c r="CQ106" s="40"/>
      <c r="CR106" s="40"/>
      <c r="CS106" s="40"/>
      <c r="CT106" s="40"/>
      <c r="CU106" s="40"/>
      <c r="CV106" s="40"/>
      <c r="CW106" s="40"/>
      <c r="CX106" s="40"/>
      <c r="CY106" s="40"/>
      <c r="CZ106" s="40"/>
      <c r="DA106" s="40"/>
      <c r="DB106" s="40"/>
    </row>
    <row r="107" spans="1:106" s="38" customFormat="1" ht="38.25" customHeight="1">
      <c r="A107" s="229" t="s">
        <v>204</v>
      </c>
      <c r="B107" s="230"/>
      <c r="C107" s="230"/>
      <c r="D107" s="230"/>
      <c r="E107" s="230"/>
      <c r="F107" s="230"/>
      <c r="G107" s="230"/>
      <c r="H107" s="230"/>
      <c r="I107" s="230"/>
      <c r="J107" s="230"/>
      <c r="K107" s="230"/>
      <c r="L107" s="230"/>
      <c r="M107" s="230"/>
      <c r="N107" s="230"/>
      <c r="O107" s="230"/>
      <c r="P107" s="230"/>
      <c r="Q107" s="230"/>
      <c r="R107" s="230"/>
      <c r="S107" s="230"/>
      <c r="T107" s="230"/>
      <c r="U107" s="230"/>
      <c r="V107" s="230"/>
      <c r="W107" s="230"/>
      <c r="X107" s="230"/>
      <c r="Y107" s="230"/>
      <c r="Z107" s="230"/>
      <c r="AA107" s="230"/>
      <c r="AB107" s="230"/>
      <c r="AC107" s="40"/>
      <c r="AD107" s="40"/>
      <c r="AE107" s="40"/>
      <c r="AF107" s="40"/>
      <c r="AG107" s="40"/>
      <c r="AH107" s="40"/>
      <c r="AI107" s="40"/>
      <c r="AJ107" s="40"/>
      <c r="AK107" s="40"/>
      <c r="AL107" s="40"/>
      <c r="AM107" s="40"/>
      <c r="AN107" s="40"/>
      <c r="AO107" s="40"/>
      <c r="AP107" s="40"/>
      <c r="AQ107" s="40"/>
      <c r="AR107" s="40"/>
      <c r="AS107" s="40"/>
      <c r="AT107" s="40"/>
      <c r="AU107" s="40"/>
      <c r="AV107" s="40"/>
      <c r="AW107" s="40"/>
      <c r="AX107" s="40"/>
      <c r="AY107" s="40"/>
      <c r="AZ107" s="40"/>
      <c r="BA107" s="40"/>
      <c r="BB107" s="40"/>
      <c r="BC107" s="40"/>
      <c r="BD107" s="40"/>
      <c r="BE107" s="40"/>
      <c r="BF107" s="40"/>
      <c r="BG107" s="40"/>
      <c r="BH107" s="40"/>
      <c r="BI107" s="40"/>
      <c r="BJ107" s="40"/>
      <c r="BK107" s="40"/>
      <c r="BL107" s="40"/>
      <c r="BM107" s="40"/>
      <c r="BN107" s="40"/>
      <c r="BO107" s="40"/>
      <c r="BP107" s="40"/>
      <c r="BQ107" s="40"/>
      <c r="BR107" s="40"/>
      <c r="BS107" s="40"/>
      <c r="BT107" s="40"/>
      <c r="BU107" s="40"/>
      <c r="BV107" s="40"/>
      <c r="BW107" s="40"/>
      <c r="BX107" s="40"/>
      <c r="BY107" s="40"/>
      <c r="BZ107" s="40"/>
      <c r="CA107" s="40"/>
      <c r="CB107" s="40"/>
      <c r="CC107" s="40"/>
      <c r="CD107" s="40"/>
      <c r="CE107" s="40"/>
      <c r="CF107" s="40"/>
      <c r="CG107" s="40"/>
      <c r="CH107" s="40"/>
      <c r="CI107" s="40"/>
      <c r="CJ107" s="40"/>
      <c r="CK107" s="40"/>
      <c r="CL107" s="40"/>
      <c r="CM107" s="40"/>
      <c r="CN107" s="40"/>
      <c r="CO107" s="40"/>
      <c r="CP107" s="40"/>
      <c r="CQ107" s="40"/>
      <c r="CR107" s="40"/>
      <c r="CS107" s="40"/>
      <c r="CT107" s="40"/>
      <c r="CU107" s="40"/>
      <c r="CV107" s="40"/>
      <c r="CW107" s="40"/>
      <c r="CX107" s="40"/>
      <c r="CY107" s="40"/>
      <c r="CZ107" s="40"/>
      <c r="DA107" s="40"/>
      <c r="DB107" s="40"/>
    </row>
    <row r="108" spans="2:106" s="38" customFormat="1" ht="17.25">
      <c r="B108" s="39"/>
      <c r="M108" s="40"/>
      <c r="O108" s="40"/>
      <c r="Q108" s="40"/>
      <c r="S108" s="40"/>
      <c r="U108" s="40"/>
      <c r="W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0"/>
      <c r="AR108" s="40"/>
      <c r="AS108" s="40"/>
      <c r="AT108" s="40"/>
      <c r="AU108" s="40"/>
      <c r="AV108" s="40"/>
      <c r="AW108" s="40"/>
      <c r="AX108" s="40"/>
      <c r="AY108" s="40"/>
      <c r="AZ108" s="40"/>
      <c r="BA108" s="40"/>
      <c r="BB108" s="40"/>
      <c r="BC108" s="40"/>
      <c r="BD108" s="40"/>
      <c r="BE108" s="40"/>
      <c r="BF108" s="40"/>
      <c r="BG108" s="40"/>
      <c r="BH108" s="40"/>
      <c r="BI108" s="40"/>
      <c r="BJ108" s="40"/>
      <c r="BK108" s="40"/>
      <c r="BL108" s="40"/>
      <c r="BM108" s="40"/>
      <c r="BN108" s="40"/>
      <c r="BO108" s="40"/>
      <c r="BP108" s="40"/>
      <c r="BQ108" s="40"/>
      <c r="BR108" s="40"/>
      <c r="BS108" s="40"/>
      <c r="BT108" s="40"/>
      <c r="BU108" s="40"/>
      <c r="BV108" s="40"/>
      <c r="BW108" s="40"/>
      <c r="BX108" s="40"/>
      <c r="BY108" s="40"/>
      <c r="BZ108" s="40"/>
      <c r="CA108" s="40"/>
      <c r="CB108" s="40"/>
      <c r="CC108" s="40"/>
      <c r="CD108" s="40"/>
      <c r="CE108" s="40"/>
      <c r="CF108" s="40"/>
      <c r="CG108" s="40"/>
      <c r="CH108" s="40"/>
      <c r="CI108" s="40"/>
      <c r="CJ108" s="40"/>
      <c r="CK108" s="40"/>
      <c r="CL108" s="40"/>
      <c r="CM108" s="40"/>
      <c r="CN108" s="40"/>
      <c r="CO108" s="40"/>
      <c r="CP108" s="40"/>
      <c r="CQ108" s="40"/>
      <c r="CR108" s="40"/>
      <c r="CS108" s="40"/>
      <c r="CT108" s="40"/>
      <c r="CU108" s="40"/>
      <c r="CV108" s="40"/>
      <c r="CW108" s="40"/>
      <c r="CX108" s="40"/>
      <c r="CY108" s="40"/>
      <c r="CZ108" s="40"/>
      <c r="DA108" s="40"/>
      <c r="DB108" s="40"/>
    </row>
    <row r="109" spans="1:106" s="38" customFormat="1" ht="36" customHeight="1">
      <c r="A109" s="229"/>
      <c r="B109" s="230"/>
      <c r="C109" s="230"/>
      <c r="D109" s="230"/>
      <c r="E109" s="230"/>
      <c r="F109" s="230"/>
      <c r="G109" s="230"/>
      <c r="H109" s="230"/>
      <c r="I109" s="230"/>
      <c r="J109" s="230"/>
      <c r="K109" s="230"/>
      <c r="L109" s="230"/>
      <c r="M109" s="230"/>
      <c r="N109" s="230"/>
      <c r="O109" s="230"/>
      <c r="P109" s="230"/>
      <c r="Q109" s="230"/>
      <c r="R109" s="230"/>
      <c r="S109" s="230"/>
      <c r="T109" s="230"/>
      <c r="U109" s="230"/>
      <c r="V109" s="230"/>
      <c r="W109" s="230"/>
      <c r="X109" s="230"/>
      <c r="Y109" s="230"/>
      <c r="Z109" s="230"/>
      <c r="AA109" s="230"/>
      <c r="AB109" s="23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  <c r="AO109" s="40"/>
      <c r="AP109" s="40"/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40"/>
      <c r="CH109" s="40"/>
      <c r="CI109" s="40"/>
      <c r="CJ109" s="40"/>
      <c r="CK109" s="40"/>
      <c r="CL109" s="40"/>
      <c r="CM109" s="40"/>
      <c r="CN109" s="40"/>
      <c r="CO109" s="40"/>
      <c r="CP109" s="40"/>
      <c r="CQ109" s="40"/>
      <c r="CR109" s="40"/>
      <c r="CS109" s="40"/>
      <c r="CT109" s="40"/>
      <c r="CU109" s="40"/>
      <c r="CV109" s="40"/>
      <c r="CW109" s="40"/>
      <c r="CX109" s="40"/>
      <c r="CY109" s="40"/>
      <c r="CZ109" s="40"/>
      <c r="DA109" s="40"/>
      <c r="DB109" s="40"/>
    </row>
    <row r="110" s="232" customFormat="1" ht="17.25">
      <c r="A110" s="231"/>
    </row>
    <row r="111" spans="2:106" s="38" customFormat="1" ht="17.25">
      <c r="B111" s="39"/>
      <c r="M111" s="40"/>
      <c r="O111" s="40"/>
      <c r="Q111" s="40"/>
      <c r="S111" s="40"/>
      <c r="U111" s="40"/>
      <c r="W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  <c r="AN111" s="40"/>
      <c r="AO111" s="40"/>
      <c r="AP111" s="40"/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  <c r="CE111" s="40"/>
      <c r="CF111" s="40"/>
      <c r="CG111" s="40"/>
      <c r="CH111" s="40"/>
      <c r="CI111" s="40"/>
      <c r="CJ111" s="40"/>
      <c r="CK111" s="40"/>
      <c r="CL111" s="40"/>
      <c r="CM111" s="40"/>
      <c r="CN111" s="40"/>
      <c r="CO111" s="40"/>
      <c r="CP111" s="40"/>
      <c r="CQ111" s="40"/>
      <c r="CR111" s="40"/>
      <c r="CS111" s="40"/>
      <c r="CT111" s="40"/>
      <c r="CU111" s="40"/>
      <c r="CV111" s="40"/>
      <c r="CW111" s="40"/>
      <c r="CX111" s="40"/>
      <c r="CY111" s="40"/>
      <c r="CZ111" s="40"/>
      <c r="DA111" s="40"/>
      <c r="DB111" s="40"/>
    </row>
    <row r="112" spans="2:106" s="38" customFormat="1" ht="17.25">
      <c r="B112" s="39"/>
      <c r="M112" s="40"/>
      <c r="O112" s="40"/>
      <c r="Q112" s="40"/>
      <c r="S112" s="40"/>
      <c r="U112" s="40"/>
      <c r="W112" s="40"/>
      <c r="AC112" s="40"/>
      <c r="AD112" s="40"/>
      <c r="AE112" s="40"/>
      <c r="AF112" s="40"/>
      <c r="AG112" s="40"/>
      <c r="AH112" s="40"/>
      <c r="AI112" s="40"/>
      <c r="AJ112" s="40"/>
      <c r="AK112" s="40"/>
      <c r="AL112" s="40"/>
      <c r="AM112" s="40"/>
      <c r="AN112" s="40"/>
      <c r="AO112" s="40"/>
      <c r="AP112" s="40"/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40"/>
      <c r="BQ112" s="40"/>
      <c r="BR112" s="40"/>
      <c r="BS112" s="40"/>
      <c r="BT112" s="40"/>
      <c r="BU112" s="40"/>
      <c r="BV112" s="40"/>
      <c r="BW112" s="40"/>
      <c r="BX112" s="40"/>
      <c r="BY112" s="40"/>
      <c r="BZ112" s="40"/>
      <c r="CA112" s="40"/>
      <c r="CB112" s="40"/>
      <c r="CC112" s="40"/>
      <c r="CD112" s="40"/>
      <c r="CE112" s="40"/>
      <c r="CF112" s="40"/>
      <c r="CG112" s="40"/>
      <c r="CH112" s="40"/>
      <c r="CI112" s="40"/>
      <c r="CJ112" s="40"/>
      <c r="CK112" s="40"/>
      <c r="CL112" s="40"/>
      <c r="CM112" s="40"/>
      <c r="CN112" s="40"/>
      <c r="CO112" s="40"/>
      <c r="CP112" s="40"/>
      <c r="CQ112" s="40"/>
      <c r="CR112" s="40"/>
      <c r="CS112" s="40"/>
      <c r="CT112" s="40"/>
      <c r="CU112" s="40"/>
      <c r="CV112" s="40"/>
      <c r="CW112" s="40"/>
      <c r="CX112" s="40"/>
      <c r="CY112" s="40"/>
      <c r="CZ112" s="40"/>
      <c r="DA112" s="40"/>
      <c r="DB112" s="40"/>
    </row>
    <row r="113" spans="2:106" s="42" customFormat="1" ht="17.25">
      <c r="B113" s="43"/>
      <c r="M113" s="44"/>
      <c r="O113" s="44"/>
      <c r="Q113" s="44"/>
      <c r="S113" s="44"/>
      <c r="U113" s="44"/>
      <c r="W113" s="44"/>
      <c r="AC113" s="44"/>
      <c r="AD113" s="44"/>
      <c r="AE113" s="44"/>
      <c r="AF113" s="44"/>
      <c r="AG113" s="44"/>
      <c r="AH113" s="44"/>
      <c r="AI113" s="44"/>
      <c r="AJ113" s="44"/>
      <c r="AK113" s="44"/>
      <c r="AL113" s="44"/>
      <c r="AM113" s="44"/>
      <c r="AN113" s="44"/>
      <c r="AO113" s="44"/>
      <c r="AP113" s="44"/>
      <c r="AQ113" s="44"/>
      <c r="AR113" s="44"/>
      <c r="AS113" s="44"/>
      <c r="AT113" s="44"/>
      <c r="AU113" s="44"/>
      <c r="AV113" s="44"/>
      <c r="AW113" s="44"/>
      <c r="AX113" s="44"/>
      <c r="AY113" s="44"/>
      <c r="AZ113" s="44"/>
      <c r="BA113" s="44"/>
      <c r="BB113" s="44"/>
      <c r="BC113" s="44"/>
      <c r="BD113" s="44"/>
      <c r="BE113" s="44"/>
      <c r="BF113" s="44"/>
      <c r="BG113" s="44"/>
      <c r="BH113" s="44"/>
      <c r="BI113" s="44"/>
      <c r="BJ113" s="44"/>
      <c r="BK113" s="44"/>
      <c r="BL113" s="44"/>
      <c r="BM113" s="44"/>
      <c r="BN113" s="44"/>
      <c r="BO113" s="44"/>
      <c r="BP113" s="44"/>
      <c r="BQ113" s="44"/>
      <c r="BR113" s="44"/>
      <c r="BS113" s="44"/>
      <c r="BT113" s="44"/>
      <c r="BU113" s="44"/>
      <c r="BV113" s="44"/>
      <c r="BW113" s="44"/>
      <c r="BX113" s="44"/>
      <c r="BY113" s="44"/>
      <c r="BZ113" s="44"/>
      <c r="CA113" s="44"/>
      <c r="CB113" s="44"/>
      <c r="CC113" s="44"/>
      <c r="CD113" s="44"/>
      <c r="CE113" s="44"/>
      <c r="CF113" s="44"/>
      <c r="CG113" s="44"/>
      <c r="CH113" s="44"/>
      <c r="CI113" s="44"/>
      <c r="CJ113" s="44"/>
      <c r="CK113" s="44"/>
      <c r="CL113" s="44"/>
      <c r="CM113" s="44"/>
      <c r="CN113" s="44"/>
      <c r="CO113" s="44"/>
      <c r="CP113" s="44"/>
      <c r="CQ113" s="44"/>
      <c r="CR113" s="44"/>
      <c r="CS113" s="44"/>
      <c r="CT113" s="44"/>
      <c r="CU113" s="44"/>
      <c r="CV113" s="44"/>
      <c r="CW113" s="44"/>
      <c r="CX113" s="44"/>
      <c r="CY113" s="44"/>
      <c r="CZ113" s="44"/>
      <c r="DA113" s="44"/>
      <c r="DB113" s="44"/>
    </row>
  </sheetData>
  <sheetProtection/>
  <mergeCells count="57">
    <mergeCell ref="A110:IV110"/>
    <mergeCell ref="F4:F8"/>
    <mergeCell ref="Q4:T4"/>
    <mergeCell ref="U4:X4"/>
    <mergeCell ref="U8:V8"/>
    <mergeCell ref="W8:X8"/>
    <mergeCell ref="Y9:Z9"/>
    <mergeCell ref="O9:P9"/>
    <mergeCell ref="W5:X5"/>
    <mergeCell ref="M8:N8"/>
    <mergeCell ref="A107:AB107"/>
    <mergeCell ref="A109:AB109"/>
    <mergeCell ref="W9:X9"/>
    <mergeCell ref="U9:V9"/>
    <mergeCell ref="E4:E8"/>
    <mergeCell ref="C4:C8"/>
    <mergeCell ref="D4:D8"/>
    <mergeCell ref="Q8:R8"/>
    <mergeCell ref="U5:V5"/>
    <mergeCell ref="S8:T8"/>
    <mergeCell ref="H6:H8"/>
    <mergeCell ref="S5:T5"/>
    <mergeCell ref="K6:K8"/>
    <mergeCell ref="M4:P4"/>
    <mergeCell ref="O8:P8"/>
    <mergeCell ref="Q5:R5"/>
    <mergeCell ref="I6:I8"/>
    <mergeCell ref="J6:J8"/>
    <mergeCell ref="H4:K5"/>
    <mergeCell ref="M7:N7"/>
    <mergeCell ref="A3:A8"/>
    <mergeCell ref="B3:B8"/>
    <mergeCell ref="A1:AB1"/>
    <mergeCell ref="M3:AB3"/>
    <mergeCell ref="Y4:AB4"/>
    <mergeCell ref="M6:AB6"/>
    <mergeCell ref="Y5:Z5"/>
    <mergeCell ref="F3:K3"/>
    <mergeCell ref="M5:N5"/>
    <mergeCell ref="G4:G8"/>
    <mergeCell ref="AA5:AB5"/>
    <mergeCell ref="L4:L8"/>
    <mergeCell ref="C3:E3"/>
    <mergeCell ref="Q9:R9"/>
    <mergeCell ref="S9:T9"/>
    <mergeCell ref="O5:P5"/>
    <mergeCell ref="M9:N9"/>
    <mergeCell ref="AA9:AB9"/>
    <mergeCell ref="Y8:Z8"/>
    <mergeCell ref="AA8:AB8"/>
    <mergeCell ref="AA7:AB7"/>
    <mergeCell ref="O7:P7"/>
    <mergeCell ref="Q7:R7"/>
    <mergeCell ref="S7:T7"/>
    <mergeCell ref="U7:V7"/>
    <mergeCell ref="W7:X7"/>
    <mergeCell ref="Y7:Z7"/>
  </mergeCells>
  <dataValidations count="3">
    <dataValidation operator="equal" allowBlank="1" showInputMessage="1" showErrorMessage="1" prompt="Введіть данні самостійно!!!" sqref="H97:J97 H78:J93 H12:J23 H57:J57 H25:J52 H59:J76">
      <formula1>0</formula1>
    </dataValidation>
    <dataValidation operator="equal" allowBlank="1" showInputMessage="1" prompt="Введіть кількість годин на тиждень" sqref="W97 Q97 O97 S97 U97 W78:W93 S57 O57 Q57 W57 U57 U59:U76 S59:S76 O59:O76 Q59:Q76 W59:W76 U78:U93 S78:S93 O78:O93 Q78:Q93 M29:M32 W25:W52 U25:U52 S25:S52 Q25:Q52 O25:O52 O12:O23 M12:M23 W12:W23 U12:U23 S12:S23 Q12:Q23">
      <formula1>0</formula1>
    </dataValidation>
    <dataValidation allowBlank="1" showInputMessage="1" showErrorMessage="1" prompt="Введіть дані" sqref="F4:F8 C4:C8 H6:H8"/>
  </dataValidations>
  <printOptions/>
  <pageMargins left="0.1968503937007874" right="0.1968503937007874" top="0.2362204724409449" bottom="0.1968503937007874" header="0.7874015748031497" footer="0.7874015748031497"/>
  <pageSetup fitToHeight="0" orientation="landscape" paperSize="9" scale="5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A18" sqref="A18"/>
    </sheetView>
  </sheetViews>
  <sheetFormatPr defaultColWidth="9.00390625" defaultRowHeight="12.75"/>
  <sheetData>
    <row r="1" ht="12.75">
      <c r="A1" s="104">
        <v>44527</v>
      </c>
    </row>
    <row r="2" ht="12.75">
      <c r="A2" s="104">
        <v>44528</v>
      </c>
    </row>
    <row r="3" ht="12.75">
      <c r="A3" s="104">
        <v>44529</v>
      </c>
    </row>
    <row r="4" ht="12.75">
      <c r="A4" s="104">
        <v>44530</v>
      </c>
    </row>
    <row r="5" ht="12.75">
      <c r="A5" s="104">
        <v>44531</v>
      </c>
    </row>
    <row r="6" ht="12.75">
      <c r="A6" s="104">
        <v>44532</v>
      </c>
    </row>
    <row r="7" ht="12.75">
      <c r="A7" s="104">
        <v>44533</v>
      </c>
    </row>
    <row r="8" ht="12.75">
      <c r="A8" s="104">
        <v>44534</v>
      </c>
    </row>
    <row r="9" ht="12.75">
      <c r="A9" s="104">
        <v>44535</v>
      </c>
    </row>
    <row r="10" ht="12.75">
      <c r="A10" s="104">
        <v>44536</v>
      </c>
    </row>
    <row r="11" ht="12.75">
      <c r="A11" s="104">
        <v>44537</v>
      </c>
    </row>
    <row r="12" ht="12.75">
      <c r="A12" s="104">
        <v>44538</v>
      </c>
    </row>
    <row r="13" ht="12.75">
      <c r="A13" s="104">
        <v>44539</v>
      </c>
    </row>
    <row r="14" ht="12.75">
      <c r="A14" s="104">
        <v>44540</v>
      </c>
    </row>
    <row r="15" ht="12.75">
      <c r="A15" s="104">
        <v>44541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Ира</dc:creator>
  <cp:keywords/>
  <dc:description/>
  <cp:lastModifiedBy>Олександр Лаврук</cp:lastModifiedBy>
  <cp:lastPrinted>2021-02-26T10:23:01Z</cp:lastPrinted>
  <dcterms:created xsi:type="dcterms:W3CDTF">2020-05-18T15:13:16Z</dcterms:created>
  <dcterms:modified xsi:type="dcterms:W3CDTF">2021-03-10T12:35:23Z</dcterms:modified>
  <cp:category/>
  <cp:version/>
  <cp:contentType/>
  <cp:contentStatus/>
</cp:coreProperties>
</file>